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Loket passend onderwijs\Poliscoop\"/>
    </mc:Choice>
  </mc:AlternateContent>
  <bookViews>
    <workbookView xWindow="0" yWindow="0" windowWidth="21600" windowHeight="9195" tabRatio="1000"/>
  </bookViews>
  <sheets>
    <sheet name="Titelblad" sheetId="42" r:id="rId1"/>
    <sheet name="Toelichting" sheetId="40" r:id="rId2"/>
    <sheet name="Naam" sheetId="3" r:id="rId3"/>
    <sheet name="Gedragssignaleringslijsten v1" sheetId="1" r:id="rId4"/>
    <sheet name="v2" sheetId="4" r:id="rId5"/>
    <sheet name="v3" sheetId="17" r:id="rId6"/>
    <sheet name="v4" sheetId="16" r:id="rId7"/>
    <sheet name="v5" sheetId="18" r:id="rId8"/>
    <sheet name="v6" sheetId="5" r:id="rId9"/>
    <sheet name="v7" sheetId="7" r:id="rId10"/>
    <sheet name="v8" sheetId="6" r:id="rId11"/>
    <sheet name="v9" sheetId="8" r:id="rId12"/>
    <sheet name="v10" sheetId="9" r:id="rId13"/>
    <sheet name="leerling" sheetId="12" r:id="rId14"/>
    <sheet name="v13" sheetId="13" state="hidden" r:id="rId15"/>
    <sheet name="v14" sheetId="14" state="hidden" r:id="rId16"/>
    <sheet name="v15" sheetId="15" state="hidden" r:id="rId17"/>
    <sheet name="ouders" sheetId="11" r:id="rId18"/>
    <sheet name="TOTAAL" sheetId="22" r:id="rId19"/>
    <sheet name="Gedragsdoelen" sheetId="10" r:id="rId20"/>
    <sheet name="lijst" sheetId="23" state="hidden" r:id="rId21"/>
    <sheet name="Handelingssuggesties" sheetId="26" r:id="rId22"/>
    <sheet name="lijst2" sheetId="27" state="hidden" r:id="rId23"/>
    <sheet name="Versterkingssuggesties" sheetId="30" state="hidden" r:id="rId24"/>
    <sheet name="lijst3" sheetId="31" state="hidden" r:id="rId25"/>
    <sheet name="Overzicht " sheetId="25" r:id="rId26"/>
    <sheet name="Handelingsplan" sheetId="29" r:id="rId27"/>
    <sheet name="Groeikaart" sheetId="33" r:id="rId28"/>
    <sheet name="Groeikaart 2" sheetId="19" state="hidden" r:id="rId29"/>
    <sheet name="Blad1" sheetId="43" state="hidden" r:id="rId30"/>
  </sheets>
  <definedNames>
    <definedName name="_xlnm.Print_Area" localSheetId="19">Gedragsdoelen!$A$1:$J$54</definedName>
    <definedName name="_xlnm.Print_Area" localSheetId="3">'Gedragssignaleringslijsten v1'!$A$1:$Q$63</definedName>
    <definedName name="_xlnm.Print_Area" localSheetId="27">Groeikaart!$A$1:$T$45,Groeikaart!#REF!</definedName>
    <definedName name="_xlnm.Print_Area" localSheetId="28">'Groeikaart 2'!$B$1:$U$44,'Groeikaart 2'!#REF!</definedName>
    <definedName name="_xlnm.Print_Area" localSheetId="21">Handelingssuggesties!$A$3:$CO$55</definedName>
    <definedName name="_xlnm.Print_Area" localSheetId="25">'Overzicht '!$A$1:$J$106</definedName>
    <definedName name="_xlnm.Print_Area" localSheetId="1">Toelichting!$A$1:$C$115</definedName>
    <definedName name="_xlnm.Print_Area" localSheetId="18">TOTAAL!$A$2:$S$58</definedName>
    <definedName name="_xlnm.Print_Area" localSheetId="4">'v2'!$A$1:$Q$63</definedName>
    <definedName name="_xlnm.Print_Area" localSheetId="23">Versterkingssuggesties!$A$2:$CO$54</definedName>
    <definedName name="_xlnm.Print_Titles" localSheetId="19">Gedragsdoelen!$A:$B</definedName>
    <definedName name="_xlnm.Print_Titles" localSheetId="21">Handelingssuggesties!$A:$B</definedName>
    <definedName name="_xlnm.Print_Titles" localSheetId="23">Versterkingssuggesties!$A:$B</definedName>
  </definedNames>
  <calcPr calcId="162913" fullCalcOnLoad="1"/>
  <customWorkbookViews>
    <customWorkbookView name="TEST" guid="{B50381DA-06DA-4286-99A4-CB6DE67AD1EB}" includePrintSettings="0" includeHiddenRowCol="0" maximized="1" windowWidth="1440" windowHeight="701" tabRatio="1000" activeSheetId="40" showFormulaBar="0"/>
  </customWorkbookViews>
</workbook>
</file>

<file path=xl/calcChain.xml><?xml version="1.0" encoding="utf-8"?>
<calcChain xmlns="http://schemas.openxmlformats.org/spreadsheetml/2006/main">
  <c r="P9" i="22" l="1"/>
  <c r="P10" i="22"/>
  <c r="P11" i="22"/>
  <c r="P12" i="22"/>
  <c r="P13" i="22"/>
  <c r="P14" i="22"/>
  <c r="P15" i="22"/>
  <c r="P16" i="22"/>
  <c r="P17" i="22"/>
  <c r="P18" i="22"/>
  <c r="P19" i="22"/>
  <c r="P20" i="22"/>
  <c r="P22" i="22"/>
  <c r="P23" i="22"/>
  <c r="P24" i="22"/>
  <c r="P25" i="22"/>
  <c r="P26" i="22"/>
  <c r="P28" i="22"/>
  <c r="P29" i="22"/>
  <c r="P30" i="22"/>
  <c r="P31" i="22"/>
  <c r="P32" i="22"/>
  <c r="P33" i="22"/>
  <c r="P34" i="22"/>
  <c r="P35" i="22"/>
  <c r="P36" i="22"/>
  <c r="P37" i="22"/>
  <c r="P38" i="22"/>
  <c r="P40" i="22"/>
  <c r="P41" i="22"/>
  <c r="P42" i="22"/>
  <c r="P43" i="22"/>
  <c r="P44" i="22"/>
  <c r="P45" i="22"/>
  <c r="P46" i="22"/>
  <c r="P47" i="22"/>
  <c r="P48" i="22"/>
  <c r="P49" i="22"/>
  <c r="P50" i="22"/>
  <c r="P52" i="22"/>
  <c r="P53" i="22"/>
  <c r="P54" i="22"/>
  <c r="P55" i="22"/>
  <c r="P56" i="22"/>
  <c r="P57" i="22"/>
  <c r="P8" i="22"/>
  <c r="C53" i="22"/>
  <c r="C54" i="22"/>
  <c r="C55" i="22"/>
  <c r="C56" i="22"/>
  <c r="C57" i="22"/>
  <c r="C58" i="22"/>
  <c r="C59" i="22"/>
  <c r="C60" i="22"/>
  <c r="C61" i="22"/>
  <c r="C62" i="22"/>
  <c r="C52" i="22"/>
  <c r="C41" i="22"/>
  <c r="C42" i="22"/>
  <c r="C43" i="22"/>
  <c r="C44" i="22"/>
  <c r="C45" i="22"/>
  <c r="C46" i="22"/>
  <c r="C47" i="22"/>
  <c r="C48" i="22"/>
  <c r="C49" i="22"/>
  <c r="C50" i="22"/>
  <c r="C40" i="22"/>
  <c r="C29" i="22"/>
  <c r="C30" i="22"/>
  <c r="C31" i="22"/>
  <c r="C32" i="22"/>
  <c r="C33" i="22"/>
  <c r="C34" i="22"/>
  <c r="C35" i="22"/>
  <c r="C36" i="22"/>
  <c r="C37" i="22"/>
  <c r="C38" i="22"/>
  <c r="C28" i="22"/>
  <c r="C23" i="22"/>
  <c r="C24" i="22"/>
  <c r="C25" i="22"/>
  <c r="C26" i="22"/>
  <c r="C22" i="22"/>
  <c r="C9" i="22"/>
  <c r="C10" i="22"/>
  <c r="C11" i="22"/>
  <c r="C12" i="22"/>
  <c r="C13" i="22"/>
  <c r="C14" i="22"/>
  <c r="C15" i="22"/>
  <c r="C16" i="22"/>
  <c r="C17" i="22"/>
  <c r="C18" i="22"/>
  <c r="C19" i="22"/>
  <c r="C20" i="22"/>
  <c r="C8" i="22"/>
  <c r="G23" i="33"/>
  <c r="Y23" i="33"/>
  <c r="AA23" i="33"/>
  <c r="M8" i="22"/>
  <c r="M9" i="22"/>
  <c r="M10" i="22"/>
  <c r="M11" i="22"/>
  <c r="M12" i="22"/>
  <c r="M13" i="22"/>
  <c r="M14" i="22"/>
  <c r="M15" i="22"/>
  <c r="M16" i="22"/>
  <c r="M17" i="22"/>
  <c r="M18" i="22"/>
  <c r="M19" i="22"/>
  <c r="M20" i="22"/>
  <c r="M22" i="22"/>
  <c r="M23" i="22"/>
  <c r="M24" i="22"/>
  <c r="M25" i="22"/>
  <c r="M26" i="22"/>
  <c r="M28" i="22"/>
  <c r="M29" i="22"/>
  <c r="M30" i="22"/>
  <c r="M31" i="22"/>
  <c r="M32" i="22"/>
  <c r="M33" i="22"/>
  <c r="M34" i="22"/>
  <c r="M35" i="22"/>
  <c r="M36" i="22"/>
  <c r="M37" i="22"/>
  <c r="M38" i="22"/>
  <c r="M40" i="22"/>
  <c r="M41" i="22"/>
  <c r="M42" i="22"/>
  <c r="M43" i="22"/>
  <c r="M44" i="22"/>
  <c r="M45" i="22"/>
  <c r="M46" i="22"/>
  <c r="M47" i="22"/>
  <c r="M48" i="22"/>
  <c r="M49" i="22"/>
  <c r="M50" i="22"/>
  <c r="B6" i="29"/>
  <c r="B10" i="29"/>
  <c r="B8" i="29"/>
  <c r="B16" i="29"/>
  <c r="B14" i="29"/>
  <c r="B18" i="29"/>
  <c r="B146" i="27"/>
  <c r="B494" i="23"/>
  <c r="B492" i="23"/>
  <c r="B490" i="23"/>
  <c r="B488" i="23"/>
  <c r="B486" i="23"/>
  <c r="B484" i="23"/>
  <c r="B362" i="23"/>
  <c r="B360" i="23"/>
  <c r="B358" i="23"/>
  <c r="B356" i="23"/>
  <c r="B354" i="23"/>
  <c r="B352" i="23"/>
  <c r="B230" i="23"/>
  <c r="B228" i="23"/>
  <c r="B226" i="23"/>
  <c r="B224" i="23"/>
  <c r="B222" i="23"/>
  <c r="B220" i="23"/>
  <c r="B170" i="23"/>
  <c r="B168" i="23"/>
  <c r="B166" i="23"/>
  <c r="B164" i="23"/>
  <c r="B162" i="23"/>
  <c r="B160" i="23"/>
  <c r="B554" i="23"/>
  <c r="B552" i="23"/>
  <c r="B550" i="23"/>
  <c r="B548" i="23"/>
  <c r="B546" i="23"/>
  <c r="B544" i="23"/>
  <c r="B542" i="23"/>
  <c r="B540" i="23"/>
  <c r="B538" i="23"/>
  <c r="B536" i="23"/>
  <c r="B534" i="23"/>
  <c r="B532" i="23"/>
  <c r="B530" i="23"/>
  <c r="B528" i="23"/>
  <c r="B526" i="23"/>
  <c r="B524" i="23"/>
  <c r="B522" i="23"/>
  <c r="B520" i="23"/>
  <c r="B518" i="23"/>
  <c r="B516" i="23"/>
  <c r="B514" i="23"/>
  <c r="B512" i="23"/>
  <c r="B510" i="23"/>
  <c r="B508" i="23"/>
  <c r="B506" i="23"/>
  <c r="B504" i="23"/>
  <c r="B502" i="23"/>
  <c r="B500" i="23"/>
  <c r="B498" i="23"/>
  <c r="B496" i="23"/>
  <c r="B482" i="23"/>
  <c r="B480" i="23"/>
  <c r="B478" i="23"/>
  <c r="B476" i="23"/>
  <c r="B474" i="23"/>
  <c r="B472" i="23"/>
  <c r="B470" i="23"/>
  <c r="B468" i="23"/>
  <c r="B466" i="23"/>
  <c r="B464" i="23"/>
  <c r="B462" i="23"/>
  <c r="B460" i="23"/>
  <c r="B458" i="23"/>
  <c r="B456" i="23"/>
  <c r="B454" i="23"/>
  <c r="B452" i="23"/>
  <c r="B450" i="23"/>
  <c r="B448" i="23"/>
  <c r="B446" i="23"/>
  <c r="B444" i="23"/>
  <c r="B442" i="23"/>
  <c r="B440" i="23"/>
  <c r="B438" i="23"/>
  <c r="B436" i="23"/>
  <c r="B434" i="23"/>
  <c r="B432" i="23"/>
  <c r="B430" i="23"/>
  <c r="B428" i="23"/>
  <c r="B426" i="23"/>
  <c r="B424" i="23"/>
  <c r="B422" i="23"/>
  <c r="B420" i="23"/>
  <c r="B418" i="23"/>
  <c r="B416" i="23"/>
  <c r="B414" i="23"/>
  <c r="B412" i="23"/>
  <c r="B410" i="23"/>
  <c r="B408" i="23"/>
  <c r="B406" i="23"/>
  <c r="B404" i="23"/>
  <c r="B402" i="23"/>
  <c r="B400" i="23"/>
  <c r="B398" i="23"/>
  <c r="B396" i="23"/>
  <c r="B394" i="23"/>
  <c r="B392" i="23"/>
  <c r="B390" i="23"/>
  <c r="B388" i="23"/>
  <c r="B386" i="23"/>
  <c r="B384" i="23"/>
  <c r="B382" i="23"/>
  <c r="B380" i="23"/>
  <c r="B378" i="23"/>
  <c r="B376" i="23"/>
  <c r="B374" i="23"/>
  <c r="B372" i="23"/>
  <c r="B370" i="23"/>
  <c r="B368" i="23"/>
  <c r="B366" i="23"/>
  <c r="B364" i="23"/>
  <c r="B350" i="23"/>
  <c r="B348" i="23"/>
  <c r="B346" i="23"/>
  <c r="B344" i="23"/>
  <c r="B342" i="23"/>
  <c r="B340" i="23"/>
  <c r="B338" i="23"/>
  <c r="B336" i="23"/>
  <c r="B334" i="23"/>
  <c r="B332" i="23"/>
  <c r="B330" i="23"/>
  <c r="B328" i="23"/>
  <c r="B326" i="23"/>
  <c r="B324" i="23"/>
  <c r="B322" i="23"/>
  <c r="B320" i="23"/>
  <c r="B318" i="23"/>
  <c r="B316" i="23"/>
  <c r="B314" i="23"/>
  <c r="B312" i="23"/>
  <c r="B310" i="23"/>
  <c r="B308" i="23"/>
  <c r="B306" i="23"/>
  <c r="B304" i="23"/>
  <c r="B302" i="23"/>
  <c r="B300" i="23"/>
  <c r="B298" i="23"/>
  <c r="B296" i="23"/>
  <c r="B294" i="23"/>
  <c r="B292" i="23"/>
  <c r="B290" i="23"/>
  <c r="B288" i="23"/>
  <c r="B286" i="23"/>
  <c r="B284" i="23"/>
  <c r="B282" i="23"/>
  <c r="B280" i="23"/>
  <c r="B278" i="23"/>
  <c r="B276" i="23"/>
  <c r="B274" i="23"/>
  <c r="B272" i="23"/>
  <c r="B270" i="23"/>
  <c r="B268" i="23"/>
  <c r="B266" i="23"/>
  <c r="B264" i="23"/>
  <c r="B262" i="23"/>
  <c r="B260" i="23"/>
  <c r="B258" i="23"/>
  <c r="B256" i="23"/>
  <c r="B254" i="23"/>
  <c r="B252" i="23"/>
  <c r="B250" i="23"/>
  <c r="B248" i="23"/>
  <c r="B246" i="23"/>
  <c r="B244" i="23"/>
  <c r="B242" i="23"/>
  <c r="B240" i="23"/>
  <c r="B238" i="23"/>
  <c r="B236" i="23"/>
  <c r="B234" i="23"/>
  <c r="B232" i="23"/>
  <c r="B218" i="23"/>
  <c r="B216" i="23"/>
  <c r="B214" i="23"/>
  <c r="B212" i="23"/>
  <c r="B210" i="23"/>
  <c r="B208" i="23"/>
  <c r="B206" i="23"/>
  <c r="B204" i="23"/>
  <c r="B202" i="23"/>
  <c r="B200" i="23"/>
  <c r="B198" i="23"/>
  <c r="B196" i="23"/>
  <c r="B194" i="23"/>
  <c r="B192" i="23"/>
  <c r="B190" i="23"/>
  <c r="B188" i="23"/>
  <c r="B186" i="23"/>
  <c r="B184" i="23"/>
  <c r="B182" i="23"/>
  <c r="B180" i="23"/>
  <c r="B178" i="23"/>
  <c r="B176" i="23"/>
  <c r="B174" i="23"/>
  <c r="B172" i="23"/>
  <c r="B158" i="23"/>
  <c r="B156" i="23"/>
  <c r="B154" i="23"/>
  <c r="B152" i="23"/>
  <c r="B150" i="23"/>
  <c r="B148" i="23"/>
  <c r="B146" i="23"/>
  <c r="B144" i="23"/>
  <c r="B142" i="23"/>
  <c r="B140" i="23"/>
  <c r="B138" i="23"/>
  <c r="B136" i="23"/>
  <c r="B134" i="23"/>
  <c r="B132" i="23"/>
  <c r="B130" i="23"/>
  <c r="B128" i="23"/>
  <c r="B126" i="23"/>
  <c r="B124" i="23"/>
  <c r="B122" i="23"/>
  <c r="B120" i="23"/>
  <c r="B118" i="23"/>
  <c r="B116" i="23"/>
  <c r="B114" i="23"/>
  <c r="B112" i="23"/>
  <c r="B110" i="23"/>
  <c r="B108" i="23"/>
  <c r="B106" i="23"/>
  <c r="B104" i="23"/>
  <c r="B102" i="23"/>
  <c r="B100" i="23"/>
  <c r="B98" i="23"/>
  <c r="B96" i="23"/>
  <c r="B94" i="23"/>
  <c r="B92" i="23"/>
  <c r="B90" i="23"/>
  <c r="B88" i="23"/>
  <c r="B86" i="23"/>
  <c r="B84" i="23"/>
  <c r="B82" i="23"/>
  <c r="B80" i="23"/>
  <c r="B78" i="23"/>
  <c r="B76" i="23"/>
  <c r="B74" i="23"/>
  <c r="B72" i="23"/>
  <c r="B70" i="23"/>
  <c r="B68" i="23"/>
  <c r="B66" i="23"/>
  <c r="B64" i="23"/>
  <c r="B62" i="23"/>
  <c r="B60" i="23"/>
  <c r="B58" i="23"/>
  <c r="B56" i="23"/>
  <c r="B54" i="23"/>
  <c r="B52" i="23"/>
  <c r="B50" i="23"/>
  <c r="B48" i="23"/>
  <c r="B46" i="23"/>
  <c r="B44" i="23"/>
  <c r="B42" i="23"/>
  <c r="B40" i="23"/>
  <c r="B38" i="23"/>
  <c r="B36" i="23"/>
  <c r="B34" i="23"/>
  <c r="B32" i="23"/>
  <c r="B30" i="23"/>
  <c r="B28" i="23"/>
  <c r="B26" i="23"/>
  <c r="B24" i="23"/>
  <c r="B22" i="23"/>
  <c r="B20" i="23"/>
  <c r="B18" i="23"/>
  <c r="B16" i="23"/>
  <c r="B14" i="23"/>
  <c r="B12" i="23"/>
  <c r="B10" i="23"/>
  <c r="B8" i="23"/>
  <c r="B6" i="23"/>
  <c r="B4" i="23"/>
  <c r="B482" i="27"/>
  <c r="B480" i="27"/>
  <c r="B478" i="27"/>
  <c r="B476" i="27"/>
  <c r="B474" i="27"/>
  <c r="B472" i="27"/>
  <c r="B470" i="27"/>
  <c r="B468" i="27"/>
  <c r="B466" i="27"/>
  <c r="B464" i="27"/>
  <c r="B462" i="27"/>
  <c r="B460" i="27"/>
  <c r="B458" i="27"/>
  <c r="B456" i="27"/>
  <c r="B454" i="27"/>
  <c r="B452" i="27"/>
  <c r="B450" i="27"/>
  <c r="B448" i="27"/>
  <c r="B446" i="27"/>
  <c r="B444" i="27"/>
  <c r="B442" i="27"/>
  <c r="B440" i="27"/>
  <c r="B438" i="27"/>
  <c r="B436" i="27"/>
  <c r="B434" i="27"/>
  <c r="B432" i="27"/>
  <c r="B430" i="27"/>
  <c r="B428" i="27"/>
  <c r="B426" i="27"/>
  <c r="B424" i="27"/>
  <c r="B554" i="27"/>
  <c r="B552" i="27"/>
  <c r="B550" i="27"/>
  <c r="B548" i="27"/>
  <c r="B546" i="27"/>
  <c r="B544" i="27"/>
  <c r="B542" i="27"/>
  <c r="B540" i="27"/>
  <c r="B538" i="27"/>
  <c r="B536" i="27"/>
  <c r="B534" i="27"/>
  <c r="B532" i="27"/>
  <c r="B530" i="27"/>
  <c r="B528" i="27"/>
  <c r="B526" i="27"/>
  <c r="B524" i="27"/>
  <c r="B522" i="27"/>
  <c r="B520" i="27"/>
  <c r="B518" i="27"/>
  <c r="B516" i="27"/>
  <c r="B514" i="27"/>
  <c r="B512" i="27"/>
  <c r="B510" i="27"/>
  <c r="B508" i="27"/>
  <c r="B506" i="27"/>
  <c r="B504" i="27"/>
  <c r="B502" i="27"/>
  <c r="B500" i="27"/>
  <c r="B498" i="27"/>
  <c r="B496" i="27"/>
  <c r="B494" i="27"/>
  <c r="B492" i="27"/>
  <c r="B490" i="27"/>
  <c r="B488" i="27"/>
  <c r="B486" i="27"/>
  <c r="B484" i="27"/>
  <c r="B422" i="27"/>
  <c r="B420" i="27"/>
  <c r="B418" i="27"/>
  <c r="B416" i="27"/>
  <c r="B414" i="27"/>
  <c r="B412" i="27"/>
  <c r="B410" i="27"/>
  <c r="B408" i="27"/>
  <c r="B406" i="27"/>
  <c r="B404" i="27"/>
  <c r="B402" i="27"/>
  <c r="B400" i="27"/>
  <c r="B398" i="27"/>
  <c r="B396" i="27"/>
  <c r="B394" i="27"/>
  <c r="B392" i="27"/>
  <c r="B390" i="27"/>
  <c r="B388" i="27"/>
  <c r="B386" i="27"/>
  <c r="B384" i="27"/>
  <c r="B382" i="27"/>
  <c r="B380" i="27"/>
  <c r="B378" i="27"/>
  <c r="B376" i="27"/>
  <c r="B374" i="27"/>
  <c r="B372" i="27"/>
  <c r="B370" i="27"/>
  <c r="B368" i="27"/>
  <c r="B366" i="27"/>
  <c r="B364" i="27"/>
  <c r="B362" i="27"/>
  <c r="B360" i="27"/>
  <c r="B358" i="27"/>
  <c r="B356" i="27"/>
  <c r="B354" i="27"/>
  <c r="B352" i="27"/>
  <c r="B350" i="27"/>
  <c r="B348" i="27"/>
  <c r="B346" i="27"/>
  <c r="B344" i="27"/>
  <c r="B342" i="27"/>
  <c r="B340" i="27"/>
  <c r="B338" i="27"/>
  <c r="B336" i="27"/>
  <c r="B334" i="27"/>
  <c r="B332" i="27"/>
  <c r="B330" i="27"/>
  <c r="B328" i="27"/>
  <c r="B326" i="27"/>
  <c r="B324" i="27"/>
  <c r="B322" i="27"/>
  <c r="B320" i="27"/>
  <c r="B318" i="27"/>
  <c r="B316" i="27"/>
  <c r="B314" i="27"/>
  <c r="B312" i="27"/>
  <c r="B310" i="27"/>
  <c r="B308" i="27"/>
  <c r="B306" i="27"/>
  <c r="B304" i="27"/>
  <c r="B302" i="27"/>
  <c r="B300" i="27"/>
  <c r="B298" i="27"/>
  <c r="B296" i="27"/>
  <c r="B294" i="27"/>
  <c r="B292" i="27"/>
  <c r="B290" i="27"/>
  <c r="B288" i="27"/>
  <c r="B286" i="27"/>
  <c r="B284" i="27"/>
  <c r="B282" i="27"/>
  <c r="B280" i="27"/>
  <c r="B278" i="27"/>
  <c r="B276" i="27"/>
  <c r="B274" i="27"/>
  <c r="B272" i="27"/>
  <c r="B270" i="27"/>
  <c r="B268" i="27"/>
  <c r="B266" i="27"/>
  <c r="B264" i="27"/>
  <c r="B262" i="27"/>
  <c r="B260" i="27"/>
  <c r="B258" i="27"/>
  <c r="B256" i="27"/>
  <c r="B254" i="27"/>
  <c r="B252" i="27"/>
  <c r="B250" i="27"/>
  <c r="B248" i="27"/>
  <c r="B246" i="27"/>
  <c r="B244" i="27"/>
  <c r="B242" i="27"/>
  <c r="B240" i="27"/>
  <c r="B238" i="27"/>
  <c r="B236" i="27"/>
  <c r="B234" i="27"/>
  <c r="B232" i="27"/>
  <c r="B230" i="27"/>
  <c r="B228" i="27"/>
  <c r="B226" i="27"/>
  <c r="B224" i="27"/>
  <c r="B222" i="27"/>
  <c r="B220" i="27"/>
  <c r="B218" i="27"/>
  <c r="B216" i="27"/>
  <c r="B214" i="27"/>
  <c r="B212" i="27"/>
  <c r="B210" i="27"/>
  <c r="B208" i="27"/>
  <c r="B206" i="27"/>
  <c r="B204" i="27"/>
  <c r="B202" i="27"/>
  <c r="B200" i="27"/>
  <c r="B198" i="27"/>
  <c r="B196" i="27"/>
  <c r="B194" i="27"/>
  <c r="B192" i="27"/>
  <c r="B190" i="27"/>
  <c r="B188" i="27"/>
  <c r="B186" i="27"/>
  <c r="B184" i="27"/>
  <c r="B182" i="27"/>
  <c r="B180" i="27"/>
  <c r="B178" i="27"/>
  <c r="B176" i="27"/>
  <c r="B174" i="27"/>
  <c r="B172" i="27"/>
  <c r="B170" i="27"/>
  <c r="B168" i="27"/>
  <c r="B166" i="27"/>
  <c r="B164" i="27"/>
  <c r="B162" i="27"/>
  <c r="B160" i="27"/>
  <c r="B158" i="27"/>
  <c r="B156" i="27"/>
  <c r="B154" i="27"/>
  <c r="B152" i="27"/>
  <c r="B150" i="27"/>
  <c r="B148" i="27"/>
  <c r="B144" i="27"/>
  <c r="B142" i="27"/>
  <c r="B140" i="27"/>
  <c r="B138" i="27"/>
  <c r="B136" i="27"/>
  <c r="B134" i="27"/>
  <c r="B132" i="27"/>
  <c r="B130" i="27"/>
  <c r="B128" i="27"/>
  <c r="B126" i="27"/>
  <c r="B124" i="27"/>
  <c r="B122" i="27"/>
  <c r="B120" i="27"/>
  <c r="B118" i="27"/>
  <c r="B116" i="27"/>
  <c r="B114" i="27"/>
  <c r="B112" i="27"/>
  <c r="B110" i="27"/>
  <c r="B108" i="27"/>
  <c r="B106" i="27"/>
  <c r="B104" i="27"/>
  <c r="B102" i="27"/>
  <c r="B100" i="27"/>
  <c r="B98" i="27"/>
  <c r="B96" i="27"/>
  <c r="B94" i="27"/>
  <c r="B92" i="27"/>
  <c r="B90" i="27"/>
  <c r="B88" i="27"/>
  <c r="B86" i="27"/>
  <c r="B84" i="27"/>
  <c r="B82" i="27"/>
  <c r="B80" i="27"/>
  <c r="B78" i="27"/>
  <c r="B76" i="27"/>
  <c r="B74" i="27"/>
  <c r="B72" i="27"/>
  <c r="B70" i="27"/>
  <c r="B68" i="27"/>
  <c r="B66" i="27"/>
  <c r="B64" i="27"/>
  <c r="B62" i="27"/>
  <c r="B60" i="27"/>
  <c r="B58" i="27"/>
  <c r="B56" i="27"/>
  <c r="B54" i="27"/>
  <c r="B52" i="27"/>
  <c r="B50" i="27"/>
  <c r="B48" i="27"/>
  <c r="B46" i="27"/>
  <c r="B44" i="27"/>
  <c r="B42" i="27"/>
  <c r="B40" i="27"/>
  <c r="B38" i="27"/>
  <c r="B36" i="27"/>
  <c r="B34" i="27"/>
  <c r="B32" i="27"/>
  <c r="B30" i="27"/>
  <c r="B28" i="27"/>
  <c r="B26" i="27"/>
  <c r="B24" i="27"/>
  <c r="B22" i="27"/>
  <c r="B20" i="27"/>
  <c r="B18" i="27"/>
  <c r="B16" i="27"/>
  <c r="B14" i="27"/>
  <c r="B12" i="27"/>
  <c r="B10" i="27"/>
  <c r="B8" i="27"/>
  <c r="B6" i="27"/>
  <c r="B4" i="27"/>
  <c r="Z22" i="19"/>
  <c r="X22" i="19"/>
  <c r="V22" i="19"/>
  <c r="S22" i="19"/>
  <c r="Q22" i="19"/>
  <c r="J22" i="19"/>
  <c r="H22" i="19"/>
  <c r="F22" i="19"/>
  <c r="S14" i="19"/>
  <c r="S12" i="19"/>
  <c r="W10" i="19"/>
  <c r="S10" i="19"/>
  <c r="W23" i="33"/>
  <c r="R23" i="33"/>
  <c r="P23" i="33"/>
  <c r="N23" i="33"/>
  <c r="I23" i="33"/>
  <c r="E23" i="33"/>
  <c r="AA11" i="33"/>
  <c r="AA9" i="33"/>
  <c r="AA6" i="33"/>
  <c r="W6" i="33"/>
  <c r="L53" i="30"/>
  <c r="C53" i="30"/>
  <c r="L52" i="30"/>
  <c r="C52" i="30"/>
  <c r="L51" i="30"/>
  <c r="C51" i="30"/>
  <c r="L50" i="30"/>
  <c r="C50" i="30"/>
  <c r="L49" i="30"/>
  <c r="C49" i="30"/>
  <c r="L48" i="30"/>
  <c r="C48" i="30"/>
  <c r="L46" i="30"/>
  <c r="C46" i="30"/>
  <c r="L45" i="30"/>
  <c r="C45" i="30"/>
  <c r="L44" i="30"/>
  <c r="C44" i="30"/>
  <c r="L43" i="30"/>
  <c r="C43" i="30"/>
  <c r="L42" i="30"/>
  <c r="C42" i="30"/>
  <c r="L41" i="30"/>
  <c r="C41" i="30"/>
  <c r="L40" i="30"/>
  <c r="C40" i="30"/>
  <c r="L39" i="30"/>
  <c r="C39" i="30"/>
  <c r="L38" i="30"/>
  <c r="C38" i="30"/>
  <c r="L37" i="30"/>
  <c r="C37" i="30"/>
  <c r="L36" i="30"/>
  <c r="C36" i="30"/>
  <c r="L34" i="30"/>
  <c r="C34" i="30"/>
  <c r="L33" i="30"/>
  <c r="C33" i="30"/>
  <c r="L32" i="30"/>
  <c r="C32" i="30"/>
  <c r="L31" i="30"/>
  <c r="C31" i="30"/>
  <c r="L30" i="30"/>
  <c r="C30" i="30"/>
  <c r="L29" i="30"/>
  <c r="C29" i="30"/>
  <c r="L28" i="30"/>
  <c r="C28" i="30"/>
  <c r="L27" i="30"/>
  <c r="C27" i="30"/>
  <c r="L26" i="30"/>
  <c r="C26" i="30"/>
  <c r="L25" i="30"/>
  <c r="C25" i="30"/>
  <c r="L24" i="30"/>
  <c r="C24" i="30"/>
  <c r="L22" i="30"/>
  <c r="C22" i="30"/>
  <c r="L21" i="30"/>
  <c r="C21" i="30"/>
  <c r="L20" i="30"/>
  <c r="C20" i="30"/>
  <c r="L19" i="30"/>
  <c r="C19" i="30"/>
  <c r="L18" i="30"/>
  <c r="C18" i="30"/>
  <c r="L16" i="30"/>
  <c r="C16" i="30"/>
  <c r="L15" i="30"/>
  <c r="C15" i="30"/>
  <c r="L14" i="30"/>
  <c r="C14" i="30"/>
  <c r="L13" i="30"/>
  <c r="C13" i="30"/>
  <c r="L12" i="30"/>
  <c r="C12" i="30"/>
  <c r="L11" i="30"/>
  <c r="C11" i="30"/>
  <c r="L10" i="30"/>
  <c r="C10" i="30"/>
  <c r="L9" i="30"/>
  <c r="C9" i="30"/>
  <c r="L8" i="30"/>
  <c r="C8" i="30"/>
  <c r="L7" i="30"/>
  <c r="C7" i="30"/>
  <c r="L6" i="30"/>
  <c r="C6" i="30"/>
  <c r="L5" i="30"/>
  <c r="C5" i="30"/>
  <c r="L4" i="30"/>
  <c r="C4" i="30"/>
  <c r="L2" i="30"/>
  <c r="I2" i="30"/>
  <c r="H2" i="30"/>
  <c r="F2" i="30"/>
  <c r="E2" i="30"/>
  <c r="CF1" i="30"/>
  <c r="BW1" i="30"/>
  <c r="BN1" i="30"/>
  <c r="BE1" i="30"/>
  <c r="AV1" i="30"/>
  <c r="AM1" i="30"/>
  <c r="AD1" i="30"/>
  <c r="U1" i="30"/>
  <c r="L54" i="26"/>
  <c r="C54" i="26"/>
  <c r="L53" i="26"/>
  <c r="C53" i="26"/>
  <c r="L52" i="26"/>
  <c r="C52" i="26"/>
  <c r="L51" i="26"/>
  <c r="C51" i="26"/>
  <c r="L50" i="26"/>
  <c r="C50" i="26"/>
  <c r="L49" i="26"/>
  <c r="C49" i="26"/>
  <c r="L47" i="26"/>
  <c r="C47" i="26"/>
  <c r="L46" i="26"/>
  <c r="C46" i="26"/>
  <c r="L45" i="26"/>
  <c r="C45" i="26"/>
  <c r="L44" i="26"/>
  <c r="C44" i="26"/>
  <c r="L43" i="26"/>
  <c r="C43" i="26"/>
  <c r="L42" i="26"/>
  <c r="C42" i="26"/>
  <c r="L41" i="26"/>
  <c r="C41" i="26"/>
  <c r="L40" i="26"/>
  <c r="C40" i="26"/>
  <c r="L39" i="26"/>
  <c r="C39" i="26"/>
  <c r="L38" i="26"/>
  <c r="C38" i="26"/>
  <c r="L37" i="26"/>
  <c r="C37" i="26"/>
  <c r="L35" i="26"/>
  <c r="C35" i="26"/>
  <c r="L34" i="26"/>
  <c r="C34" i="26"/>
  <c r="L33" i="26"/>
  <c r="C33" i="26"/>
  <c r="L32" i="26"/>
  <c r="C32" i="26"/>
  <c r="L31" i="26"/>
  <c r="C31" i="26"/>
  <c r="L30" i="26"/>
  <c r="C30" i="26"/>
  <c r="L29" i="26"/>
  <c r="C29" i="26"/>
  <c r="L28" i="26"/>
  <c r="C28" i="26"/>
  <c r="L27" i="26"/>
  <c r="C27" i="26"/>
  <c r="L26" i="26"/>
  <c r="C26" i="26"/>
  <c r="L25" i="26"/>
  <c r="C25" i="26"/>
  <c r="L23" i="26"/>
  <c r="C23" i="26"/>
  <c r="L22" i="26"/>
  <c r="C22" i="26"/>
  <c r="L21" i="26"/>
  <c r="C21" i="26"/>
  <c r="L20" i="26"/>
  <c r="C20" i="26"/>
  <c r="L19" i="26"/>
  <c r="C19" i="26"/>
  <c r="L17" i="26"/>
  <c r="C17" i="26"/>
  <c r="L16" i="26"/>
  <c r="C16" i="26"/>
  <c r="L15" i="26"/>
  <c r="C15" i="26"/>
  <c r="L14" i="26"/>
  <c r="C14" i="26"/>
  <c r="L13" i="26"/>
  <c r="C13" i="26"/>
  <c r="L12" i="26"/>
  <c r="C12" i="26"/>
  <c r="L11" i="26"/>
  <c r="C11" i="26"/>
  <c r="L10" i="26"/>
  <c r="C10" i="26"/>
  <c r="L9" i="26"/>
  <c r="C9" i="26"/>
  <c r="L8" i="26"/>
  <c r="C8" i="26"/>
  <c r="L7" i="26"/>
  <c r="C7" i="26"/>
  <c r="L6" i="26"/>
  <c r="C6" i="26"/>
  <c r="L5" i="26"/>
  <c r="C5" i="26"/>
  <c r="L3" i="26"/>
  <c r="I3" i="26"/>
  <c r="H3" i="26"/>
  <c r="F3" i="26"/>
  <c r="E3" i="26"/>
  <c r="CF1" i="26"/>
  <c r="BW1" i="26"/>
  <c r="BN1" i="26"/>
  <c r="BE1" i="26"/>
  <c r="AV1" i="26"/>
  <c r="AM1" i="26"/>
  <c r="AD1" i="26"/>
  <c r="U1" i="26"/>
  <c r="L54" i="10"/>
  <c r="C54" i="10"/>
  <c r="L53" i="10"/>
  <c r="C53" i="10"/>
  <c r="L52" i="10"/>
  <c r="C52" i="10"/>
  <c r="L51" i="10"/>
  <c r="C51" i="10"/>
  <c r="L50" i="10"/>
  <c r="C50" i="10"/>
  <c r="L49" i="10"/>
  <c r="C49" i="10"/>
  <c r="L47" i="10"/>
  <c r="C47" i="10"/>
  <c r="L46" i="10"/>
  <c r="C46" i="10"/>
  <c r="L45" i="10"/>
  <c r="C45" i="10"/>
  <c r="L44" i="10"/>
  <c r="C44" i="10"/>
  <c r="L43" i="10"/>
  <c r="C43" i="10"/>
  <c r="L42" i="10"/>
  <c r="C42" i="10"/>
  <c r="L41" i="10"/>
  <c r="C41" i="10"/>
  <c r="L40" i="10"/>
  <c r="L1" i="26"/>
  <c r="M7" i="26"/>
  <c r="C40" i="10"/>
  <c r="L39" i="10"/>
  <c r="C39" i="10"/>
  <c r="L38" i="10"/>
  <c r="C38" i="10"/>
  <c r="L37" i="10"/>
  <c r="C37" i="10"/>
  <c r="L35" i="10"/>
  <c r="C35" i="10"/>
  <c r="L34" i="10"/>
  <c r="C34" i="10"/>
  <c r="L33" i="10"/>
  <c r="C33" i="10"/>
  <c r="L32" i="10"/>
  <c r="C32" i="10"/>
  <c r="L31" i="10"/>
  <c r="C31" i="10"/>
  <c r="L30" i="10"/>
  <c r="C30" i="10"/>
  <c r="L29" i="10"/>
  <c r="C29" i="10"/>
  <c r="L28" i="10"/>
  <c r="C28" i="10"/>
  <c r="L27" i="10"/>
  <c r="C27" i="10"/>
  <c r="L26" i="10"/>
  <c r="C26" i="10"/>
  <c r="L25" i="10"/>
  <c r="C25" i="10"/>
  <c r="L23" i="10"/>
  <c r="C23" i="10"/>
  <c r="L22" i="10"/>
  <c r="C22" i="10"/>
  <c r="L21" i="10"/>
  <c r="C21" i="10"/>
  <c r="L20" i="10"/>
  <c r="C20" i="10"/>
  <c r="L19" i="10"/>
  <c r="C19" i="10"/>
  <c r="L17" i="10"/>
  <c r="C17" i="10"/>
  <c r="L16" i="10"/>
  <c r="C16" i="10"/>
  <c r="L15" i="10"/>
  <c r="C15" i="10"/>
  <c r="L14" i="10"/>
  <c r="C14" i="10"/>
  <c r="L13" i="10"/>
  <c r="C13" i="10"/>
  <c r="L12" i="10"/>
  <c r="C12" i="10"/>
  <c r="L11" i="10"/>
  <c r="C11" i="10"/>
  <c r="L10" i="10"/>
  <c r="C10" i="10"/>
  <c r="L9" i="10"/>
  <c r="C9" i="10"/>
  <c r="L8" i="10"/>
  <c r="C8" i="10"/>
  <c r="M51" i="26"/>
  <c r="M19" i="26"/>
  <c r="M31" i="26"/>
  <c r="M13" i="26"/>
  <c r="M52" i="26"/>
  <c r="M32" i="26"/>
  <c r="M14" i="26"/>
  <c r="M37" i="26"/>
  <c r="M22" i="26"/>
  <c r="M43" i="26"/>
  <c r="M6" i="26"/>
  <c r="M23" i="26"/>
  <c r="M47" i="26"/>
  <c r="M28" i="26"/>
  <c r="M10" i="26"/>
  <c r="M35" i="26"/>
  <c r="M27" i="26"/>
  <c r="M17" i="26"/>
  <c r="M9" i="26"/>
  <c r="M46" i="26"/>
  <c r="M44" i="26"/>
  <c r="M42" i="26"/>
  <c r="M54" i="26"/>
  <c r="M50" i="26"/>
  <c r="M45" i="26"/>
  <c r="M53" i="26"/>
  <c r="M49" i="26"/>
  <c r="M39" i="26"/>
  <c r="M34" i="26"/>
  <c r="M30" i="26"/>
  <c r="M26" i="26"/>
  <c r="M21" i="26"/>
  <c r="M16" i="26"/>
  <c r="M12" i="26"/>
  <c r="M8" i="26"/>
  <c r="M38" i="26"/>
  <c r="M33" i="26"/>
  <c r="M29" i="26"/>
  <c r="M25" i="26"/>
  <c r="M20" i="26"/>
  <c r="M15" i="26"/>
  <c r="M11" i="26"/>
  <c r="M41" i="26"/>
  <c r="M40" i="26"/>
  <c r="M5" i="26"/>
  <c r="L7" i="10"/>
  <c r="C7" i="10"/>
  <c r="L6" i="10"/>
  <c r="C6" i="10"/>
  <c r="L5" i="10"/>
  <c r="C5" i="10"/>
  <c r="L3" i="10"/>
  <c r="I3" i="10"/>
  <c r="H3" i="10"/>
  <c r="F3" i="10"/>
  <c r="E3" i="10"/>
  <c r="CF1" i="10"/>
  <c r="BW1" i="10"/>
  <c r="BN1" i="10"/>
  <c r="BE1" i="10"/>
  <c r="AV1" i="10"/>
  <c r="AM1" i="10"/>
  <c r="AD1" i="10"/>
  <c r="U1" i="10"/>
  <c r="C5" i="22"/>
  <c r="F21" i="29"/>
  <c r="P6" i="22"/>
  <c r="C6" i="22"/>
  <c r="F4" i="22"/>
  <c r="P6" i="15"/>
  <c r="C6" i="15"/>
  <c r="P5" i="15"/>
  <c r="C5" i="15"/>
  <c r="F4" i="15"/>
  <c r="A4" i="15"/>
  <c r="P6" i="14"/>
  <c r="C6" i="14"/>
  <c r="P5" i="14"/>
  <c r="C5" i="14"/>
  <c r="F4" i="14"/>
  <c r="A4" i="14"/>
  <c r="P6" i="13"/>
  <c r="C6" i="13"/>
  <c r="P5" i="13"/>
  <c r="C5" i="13"/>
  <c r="F4" i="13"/>
  <c r="A4" i="13"/>
  <c r="P6" i="12"/>
  <c r="C6" i="12"/>
  <c r="P5" i="12"/>
  <c r="C5" i="12"/>
  <c r="F4" i="12"/>
  <c r="P6" i="11"/>
  <c r="C6" i="11"/>
  <c r="P5" i="11"/>
  <c r="C5" i="11"/>
  <c r="F4" i="11"/>
  <c r="P6" i="9"/>
  <c r="C6" i="9"/>
  <c r="P5" i="9"/>
  <c r="C5" i="9"/>
  <c r="F4" i="9"/>
  <c r="A4" i="9"/>
  <c r="P6" i="8"/>
  <c r="C6" i="8"/>
  <c r="P5" i="8"/>
  <c r="C5" i="8"/>
  <c r="F4" i="8"/>
  <c r="A4" i="8"/>
  <c r="P6" i="6"/>
  <c r="C6" i="6"/>
  <c r="P5" i="6"/>
  <c r="C5" i="6"/>
  <c r="F4" i="6"/>
  <c r="A4" i="6"/>
  <c r="P6" i="7"/>
  <c r="C6" i="7"/>
  <c r="P5" i="7"/>
  <c r="C5" i="7"/>
  <c r="F4" i="7"/>
  <c r="A4" i="7"/>
  <c r="P6" i="5"/>
  <c r="C6" i="5"/>
  <c r="P5" i="5"/>
  <c r="C5" i="5"/>
  <c r="F4" i="5"/>
  <c r="A4" i="5"/>
  <c r="P6" i="18"/>
  <c r="C6" i="18"/>
  <c r="P5" i="18"/>
  <c r="C5" i="18"/>
  <c r="F4" i="18"/>
  <c r="A4" i="18"/>
  <c r="P6" i="16"/>
  <c r="C6" i="16"/>
  <c r="P5" i="16"/>
  <c r="C5" i="16"/>
  <c r="F4" i="16"/>
  <c r="A4" i="16"/>
  <c r="P6" i="17"/>
  <c r="C6" i="17"/>
  <c r="P5" i="17"/>
  <c r="C5" i="17"/>
  <c r="F4" i="17"/>
  <c r="A4" i="17"/>
  <c r="P6" i="4"/>
  <c r="C6" i="4"/>
  <c r="P5" i="4"/>
  <c r="C5" i="4"/>
  <c r="F4" i="4"/>
  <c r="A4" i="4"/>
  <c r="P6" i="1"/>
  <c r="C6" i="1"/>
  <c r="P5" i="1"/>
  <c r="C5" i="1"/>
  <c r="F4" i="1"/>
  <c r="A4" i="1"/>
  <c r="L3" i="3"/>
  <c r="K4" i="29" s="1"/>
  <c r="L1" i="30"/>
  <c r="M42" i="30"/>
  <c r="M21" i="30"/>
  <c r="M44" i="30"/>
  <c r="M51" i="30"/>
  <c r="M40" i="30"/>
  <c r="M38" i="30"/>
  <c r="M49" i="30"/>
  <c r="M39" i="30"/>
  <c r="M45" i="30"/>
  <c r="M33" i="30"/>
  <c r="M31" i="30"/>
  <c r="M29" i="30"/>
  <c r="M28" i="30"/>
  <c r="M22" i="30"/>
  <c r="M19" i="30"/>
  <c r="M27" i="30"/>
  <c r="M46" i="30"/>
  <c r="M53" i="30"/>
  <c r="M24" i="30"/>
  <c r="M43" i="30"/>
  <c r="M37" i="30"/>
  <c r="M32" i="30"/>
  <c r="M30" i="30"/>
  <c r="M50" i="30"/>
  <c r="M15" i="30"/>
  <c r="M4" i="30"/>
  <c r="M10" i="30"/>
  <c r="M25" i="30"/>
  <c r="M11" i="30"/>
  <c r="M7" i="30"/>
  <c r="M5" i="30"/>
  <c r="M8" i="30"/>
  <c r="M9" i="30"/>
  <c r="M13" i="30"/>
  <c r="M14" i="30"/>
  <c r="M18" i="30"/>
  <c r="L1" i="10"/>
  <c r="M42" i="10"/>
  <c r="C1" i="10"/>
  <c r="D29" i="10"/>
  <c r="P5" i="22"/>
  <c r="F22" i="29"/>
  <c r="C1" i="26"/>
  <c r="D5" i="26"/>
  <c r="C1" i="30"/>
  <c r="D20" i="30"/>
  <c r="D35" i="10"/>
  <c r="M12" i="30"/>
  <c r="M20" i="30"/>
  <c r="M6" i="30"/>
  <c r="M16" i="30"/>
  <c r="M34" i="30"/>
  <c r="M48" i="30"/>
  <c r="M52" i="30"/>
  <c r="M26" i="30"/>
  <c r="M36" i="30"/>
  <c r="M41" i="30"/>
  <c r="D13" i="10"/>
  <c r="J13" i="10"/>
  <c r="D11" i="10"/>
  <c r="E11" i="10"/>
  <c r="D54" i="10"/>
  <c r="E54" i="10"/>
  <c r="D33" i="10"/>
  <c r="I33" i="10"/>
  <c r="M20" i="10"/>
  <c r="M33" i="10"/>
  <c r="M16" i="10"/>
  <c r="M8" i="10"/>
  <c r="M19" i="10"/>
  <c r="M50" i="10"/>
  <c r="M5" i="10"/>
  <c r="M49" i="10"/>
  <c r="M27" i="10"/>
  <c r="M40" i="10"/>
  <c r="M7" i="10"/>
  <c r="M17" i="10"/>
  <c r="M44" i="10"/>
  <c r="M9" i="10"/>
  <c r="M38" i="10"/>
  <c r="M6" i="10"/>
  <c r="M35" i="10"/>
  <c r="M23" i="10"/>
  <c r="M12" i="10"/>
  <c r="M41" i="10"/>
  <c r="M37" i="10"/>
  <c r="M30" i="10"/>
  <c r="M47" i="10"/>
  <c r="M13" i="10"/>
  <c r="M34" i="10"/>
  <c r="M15" i="10"/>
  <c r="M14" i="10"/>
  <c r="M28" i="10"/>
  <c r="M22" i="10"/>
  <c r="D5" i="10"/>
  <c r="F5" i="10"/>
  <c r="D41" i="10"/>
  <c r="G41" i="10"/>
  <c r="D45" i="10"/>
  <c r="H45" i="10"/>
  <c r="D42" i="10"/>
  <c r="H42" i="10"/>
  <c r="D20" i="10"/>
  <c r="H20" i="10"/>
  <c r="D16" i="10"/>
  <c r="I16" i="10"/>
  <c r="D38" i="26"/>
  <c r="H38" i="26"/>
  <c r="D22" i="26"/>
  <c r="H22" i="26"/>
  <c r="D38" i="10"/>
  <c r="H38" i="10"/>
  <c r="D32" i="26"/>
  <c r="I32" i="26"/>
  <c r="D51" i="10"/>
  <c r="H51" i="10"/>
  <c r="D25" i="10"/>
  <c r="E25" i="10"/>
  <c r="M31" i="10"/>
  <c r="M11" i="10"/>
  <c r="M51" i="10"/>
  <c r="M43" i="10"/>
  <c r="M21" i="10"/>
  <c r="M25" i="10"/>
  <c r="M46" i="10"/>
  <c r="M39" i="10"/>
  <c r="M45" i="10"/>
  <c r="M26" i="10"/>
  <c r="M54" i="10"/>
  <c r="M53" i="10"/>
  <c r="D35" i="26"/>
  <c r="E35" i="26"/>
  <c r="M10" i="10"/>
  <c r="M52" i="10"/>
  <c r="M29" i="10"/>
  <c r="M32" i="10"/>
  <c r="D7" i="10"/>
  <c r="D43" i="10"/>
  <c r="D10" i="10"/>
  <c r="D52" i="10"/>
  <c r="D23" i="10"/>
  <c r="D28" i="10"/>
  <c r="D19" i="10"/>
  <c r="D37" i="10"/>
  <c r="D49" i="10"/>
  <c r="D9" i="10"/>
  <c r="D32" i="10"/>
  <c r="D12" i="10"/>
  <c r="D30" i="10"/>
  <c r="D21" i="10"/>
  <c r="D40" i="10"/>
  <c r="D53" i="10"/>
  <c r="D15" i="10"/>
  <c r="D47" i="10"/>
  <c r="D31" i="10"/>
  <c r="D17" i="10"/>
  <c r="D39" i="10"/>
  <c r="D27" i="10"/>
  <c r="D6" i="10"/>
  <c r="E6" i="10"/>
  <c r="D44" i="10"/>
  <c r="D14" i="10"/>
  <c r="D50" i="10"/>
  <c r="D26" i="10"/>
  <c r="D22" i="10"/>
  <c r="D8" i="10"/>
  <c r="D34" i="10"/>
  <c r="D46" i="10"/>
  <c r="D39" i="26"/>
  <c r="J39" i="26"/>
  <c r="D7" i="26"/>
  <c r="H7" i="26"/>
  <c r="D49" i="26"/>
  <c r="H49" i="26"/>
  <c r="D8" i="26"/>
  <c r="H8" i="26"/>
  <c r="D54" i="26"/>
  <c r="F54" i="26"/>
  <c r="D47" i="26"/>
  <c r="F47" i="26"/>
  <c r="D41" i="26"/>
  <c r="H41" i="26"/>
  <c r="D43" i="26"/>
  <c r="E43" i="26"/>
  <c r="D13" i="26"/>
  <c r="F13" i="26"/>
  <c r="D12" i="26"/>
  <c r="F12" i="26"/>
  <c r="D14" i="26"/>
  <c r="F14" i="26"/>
  <c r="D30" i="26"/>
  <c r="H30" i="26"/>
  <c r="D10" i="26"/>
  <c r="J10" i="26"/>
  <c r="D52" i="26"/>
  <c r="E52" i="26"/>
  <c r="D40" i="26"/>
  <c r="I40" i="26"/>
  <c r="D29" i="26"/>
  <c r="G29" i="26"/>
  <c r="D15" i="26"/>
  <c r="F15" i="26"/>
  <c r="D50" i="26"/>
  <c r="I50" i="26"/>
  <c r="D46" i="26"/>
  <c r="H46" i="26"/>
  <c r="D21" i="26"/>
  <c r="H21" i="26"/>
  <c r="D45" i="26"/>
  <c r="H45" i="26"/>
  <c r="D9" i="26"/>
  <c r="J9" i="26"/>
  <c r="D53" i="26"/>
  <c r="F53" i="26"/>
  <c r="D17" i="26"/>
  <c r="I17" i="26"/>
  <c r="D16" i="26"/>
  <c r="J16" i="26"/>
  <c r="D42" i="26"/>
  <c r="G42" i="26"/>
  <c r="D28" i="26"/>
  <c r="G28" i="26"/>
  <c r="D26" i="26"/>
  <c r="G26" i="26"/>
  <c r="D44" i="26"/>
  <c r="H44" i="26"/>
  <c r="D11" i="26"/>
  <c r="J11" i="26"/>
  <c r="D23" i="26"/>
  <c r="G23" i="26"/>
  <c r="D31" i="26"/>
  <c r="H31" i="26"/>
  <c r="D33" i="26"/>
  <c r="I33" i="26"/>
  <c r="D19" i="26"/>
  <c r="E19" i="26"/>
  <c r="D51" i="26"/>
  <c r="E51" i="26"/>
  <c r="D20" i="26"/>
  <c r="H20" i="26"/>
  <c r="D27" i="26"/>
  <c r="E27" i="26"/>
  <c r="D34" i="26"/>
  <c r="F34" i="26"/>
  <c r="D25" i="26"/>
  <c r="J25" i="26"/>
  <c r="D37" i="26"/>
  <c r="G37" i="26"/>
  <c r="D48" i="30"/>
  <c r="I48" i="30"/>
  <c r="D30" i="30"/>
  <c r="F30" i="30"/>
  <c r="D16" i="30"/>
  <c r="H16" i="30"/>
  <c r="D4" i="30"/>
  <c r="I4" i="30"/>
  <c r="D31" i="30"/>
  <c r="J31" i="30"/>
  <c r="D18" i="30"/>
  <c r="F18" i="30"/>
  <c r="D41" i="30"/>
  <c r="I41" i="30"/>
  <c r="D28" i="30"/>
  <c r="G28" i="30"/>
  <c r="D14" i="30"/>
  <c r="I14" i="30"/>
  <c r="D44" i="30"/>
  <c r="H44" i="30"/>
  <c r="D29" i="30"/>
  <c r="J29" i="30"/>
  <c r="D11" i="30"/>
  <c r="J11" i="30"/>
  <c r="D52" i="30"/>
  <c r="J52" i="30"/>
  <c r="D39" i="30"/>
  <c r="E39" i="30"/>
  <c r="D24" i="30"/>
  <c r="E24" i="30"/>
  <c r="D8" i="30"/>
  <c r="H8" i="30"/>
  <c r="D40" i="30"/>
  <c r="H40" i="30"/>
  <c r="D27" i="30"/>
  <c r="I27" i="30"/>
  <c r="D7" i="30"/>
  <c r="E7" i="30"/>
  <c r="J5" i="26"/>
  <c r="I5" i="26"/>
  <c r="G5" i="26"/>
  <c r="H5" i="26"/>
  <c r="F5" i="26"/>
  <c r="E5" i="26"/>
  <c r="D50" i="30"/>
  <c r="F50" i="30"/>
  <c r="D37" i="30"/>
  <c r="H37" i="30"/>
  <c r="D19" i="30"/>
  <c r="H19" i="30"/>
  <c r="D6" i="30"/>
  <c r="F6" i="30"/>
  <c r="D36" i="30"/>
  <c r="J36" i="30"/>
  <c r="D6" i="26"/>
  <c r="H28" i="30"/>
  <c r="I40" i="30"/>
  <c r="D51" i="30"/>
  <c r="D53" i="30"/>
  <c r="D9" i="30"/>
  <c r="D42" i="30"/>
  <c r="D12" i="30"/>
  <c r="D34" i="30"/>
  <c r="D26" i="30"/>
  <c r="D38" i="30"/>
  <c r="D45" i="30"/>
  <c r="D49" i="30"/>
  <c r="D25" i="30"/>
  <c r="D43" i="30"/>
  <c r="D32" i="30"/>
  <c r="D21" i="30"/>
  <c r="D10" i="30"/>
  <c r="D46" i="30"/>
  <c r="D33" i="30"/>
  <c r="D22" i="30"/>
  <c r="D13" i="30"/>
  <c r="E52" i="30"/>
  <c r="J20" i="30"/>
  <c r="I20" i="30"/>
  <c r="H20" i="30"/>
  <c r="G20" i="30"/>
  <c r="E20" i="30"/>
  <c r="F20" i="30"/>
  <c r="G11" i="30"/>
  <c r="H39" i="30"/>
  <c r="J18" i="30"/>
  <c r="I18" i="30"/>
  <c r="E4" i="30"/>
  <c r="E27" i="30"/>
  <c r="G27" i="30"/>
  <c r="D15" i="30"/>
  <c r="D5" i="30"/>
  <c r="I5" i="10"/>
  <c r="G11" i="10"/>
  <c r="I11" i="10"/>
  <c r="J11" i="10"/>
  <c r="F35" i="10"/>
  <c r="G35" i="10"/>
  <c r="E35" i="10"/>
  <c r="J35" i="10"/>
  <c r="I35" i="10"/>
  <c r="H35" i="10"/>
  <c r="J29" i="10"/>
  <c r="H29" i="10"/>
  <c r="I29" i="10"/>
  <c r="F29" i="10"/>
  <c r="E29" i="10"/>
  <c r="G29" i="10"/>
  <c r="J45" i="10"/>
  <c r="F13" i="10"/>
  <c r="G42" i="10"/>
  <c r="E13" i="10"/>
  <c r="J42" i="10"/>
  <c r="I13" i="10"/>
  <c r="I42" i="10"/>
  <c r="H13" i="10"/>
  <c r="H34" i="26"/>
  <c r="G11" i="26"/>
  <c r="F41" i="10"/>
  <c r="H16" i="10"/>
  <c r="F19" i="26"/>
  <c r="F54" i="10"/>
  <c r="G12" i="26"/>
  <c r="J32" i="26"/>
  <c r="G19" i="26"/>
  <c r="H41" i="10"/>
  <c r="E47" i="26"/>
  <c r="F16" i="10"/>
  <c r="G50" i="26"/>
  <c r="I34" i="26"/>
  <c r="J54" i="10"/>
  <c r="G7" i="26"/>
  <c r="I42" i="26"/>
  <c r="F42" i="10"/>
  <c r="G8" i="26"/>
  <c r="I22" i="26"/>
  <c r="E21" i="26"/>
  <c r="H33" i="26"/>
  <c r="H11" i="10"/>
  <c r="J20" i="10"/>
  <c r="F11" i="10"/>
  <c r="H4" i="30"/>
  <c r="I31" i="30"/>
  <c r="F11" i="30"/>
  <c r="I8" i="30"/>
  <c r="I19" i="30"/>
  <c r="J17" i="26"/>
  <c r="F20" i="26"/>
  <c r="I31" i="26"/>
  <c r="J44" i="26"/>
  <c r="J25" i="10"/>
  <c r="F37" i="26"/>
  <c r="G20" i="26"/>
  <c r="E31" i="26"/>
  <c r="F8" i="26"/>
  <c r="I38" i="10"/>
  <c r="G54" i="26"/>
  <c r="J16" i="10"/>
  <c r="H25" i="26"/>
  <c r="I19" i="26"/>
  <c r="I23" i="26"/>
  <c r="H54" i="10"/>
  <c r="J12" i="26"/>
  <c r="G41" i="26"/>
  <c r="E41" i="10"/>
  <c r="J7" i="26"/>
  <c r="F52" i="26"/>
  <c r="H47" i="26"/>
  <c r="I51" i="10"/>
  <c r="F46" i="26"/>
  <c r="E16" i="10"/>
  <c r="G33" i="10"/>
  <c r="J34" i="26"/>
  <c r="H11" i="26"/>
  <c r="G54" i="10"/>
  <c r="I12" i="26"/>
  <c r="J41" i="10"/>
  <c r="E7" i="26"/>
  <c r="G32" i="26"/>
  <c r="I9" i="26"/>
  <c r="H33" i="10"/>
  <c r="H51" i="26"/>
  <c r="E23" i="26"/>
  <c r="G46" i="26"/>
  <c r="F41" i="26"/>
  <c r="E28" i="26"/>
  <c r="H14" i="26"/>
  <c r="G16" i="10"/>
  <c r="E33" i="10"/>
  <c r="J33" i="10"/>
  <c r="F25" i="26"/>
  <c r="E34" i="26"/>
  <c r="G34" i="26"/>
  <c r="J51" i="26"/>
  <c r="J19" i="26"/>
  <c r="E11" i="26"/>
  <c r="I11" i="26"/>
  <c r="I54" i="10"/>
  <c r="F40" i="26"/>
  <c r="H12" i="26"/>
  <c r="E12" i="26"/>
  <c r="F49" i="26"/>
  <c r="I53" i="26"/>
  <c r="I41" i="10"/>
  <c r="J38" i="26"/>
  <c r="F7" i="26"/>
  <c r="E42" i="26"/>
  <c r="I28" i="26"/>
  <c r="J52" i="26"/>
  <c r="H32" i="26"/>
  <c r="E9" i="26"/>
  <c r="H50" i="26"/>
  <c r="I14" i="26"/>
  <c r="F33" i="10"/>
  <c r="F45" i="10"/>
  <c r="E25" i="26"/>
  <c r="H19" i="26"/>
  <c r="F11" i="26"/>
  <c r="J40" i="26"/>
  <c r="J46" i="26"/>
  <c r="J49" i="26"/>
  <c r="E53" i="26"/>
  <c r="G38" i="26"/>
  <c r="I7" i="26"/>
  <c r="H42" i="26"/>
  <c r="E39" i="26"/>
  <c r="J45" i="26"/>
  <c r="G52" i="26"/>
  <c r="I47" i="26"/>
  <c r="H9" i="26"/>
  <c r="F51" i="10"/>
  <c r="E50" i="26"/>
  <c r="E16" i="30"/>
  <c r="F37" i="30"/>
  <c r="F7" i="30"/>
  <c r="G19" i="30"/>
  <c r="E37" i="26"/>
  <c r="E20" i="26"/>
  <c r="G31" i="26"/>
  <c r="J29" i="26"/>
  <c r="E14" i="26"/>
  <c r="I45" i="10"/>
  <c r="J37" i="26"/>
  <c r="I20" i="26"/>
  <c r="I51" i="26"/>
  <c r="F31" i="26"/>
  <c r="F23" i="26"/>
  <c r="G40" i="26"/>
  <c r="G49" i="26"/>
  <c r="J41" i="26"/>
  <c r="H53" i="26"/>
  <c r="F38" i="26"/>
  <c r="F29" i="26"/>
  <c r="G35" i="26"/>
  <c r="H28" i="26"/>
  <c r="H13" i="26"/>
  <c r="E51" i="10"/>
  <c r="G13" i="10"/>
  <c r="G43" i="26"/>
  <c r="I37" i="26"/>
  <c r="H37" i="26"/>
  <c r="J20" i="26"/>
  <c r="J31" i="26"/>
  <c r="E42" i="10"/>
  <c r="E8" i="26"/>
  <c r="I8" i="26"/>
  <c r="H17" i="26"/>
  <c r="E17" i="26"/>
  <c r="H29" i="26"/>
  <c r="F25" i="10"/>
  <c r="I25" i="10"/>
  <c r="F30" i="26"/>
  <c r="J26" i="26"/>
  <c r="G22" i="26"/>
  <c r="H10" i="26"/>
  <c r="J8" i="26"/>
  <c r="G17" i="26"/>
  <c r="F17" i="26"/>
  <c r="I29" i="26"/>
  <c r="G25" i="10"/>
  <c r="H25" i="10"/>
  <c r="J43" i="26"/>
  <c r="I30" i="26"/>
  <c r="F26" i="26"/>
  <c r="J22" i="26"/>
  <c r="F21" i="26"/>
  <c r="E29" i="26"/>
  <c r="F43" i="26"/>
  <c r="E30" i="26"/>
  <c r="I26" i="26"/>
  <c r="I21" i="26"/>
  <c r="G27" i="26"/>
  <c r="F33" i="26"/>
  <c r="F44" i="26"/>
  <c r="H15" i="26"/>
  <c r="J35" i="26"/>
  <c r="H39" i="26"/>
  <c r="G13" i="26"/>
  <c r="I16" i="26"/>
  <c r="G38" i="10"/>
  <c r="G5" i="10"/>
  <c r="J54" i="26"/>
  <c r="J27" i="26"/>
  <c r="G44" i="26"/>
  <c r="I15" i="26"/>
  <c r="H35" i="26"/>
  <c r="F20" i="10"/>
  <c r="F45" i="26"/>
  <c r="E16" i="26"/>
  <c r="I10" i="26"/>
  <c r="E38" i="10"/>
  <c r="I27" i="26"/>
  <c r="E33" i="26"/>
  <c r="E15" i="26"/>
  <c r="I39" i="26"/>
  <c r="I20" i="10"/>
  <c r="G45" i="26"/>
  <c r="I13" i="26"/>
  <c r="H16" i="26"/>
  <c r="E10" i="26"/>
  <c r="E5" i="10"/>
  <c r="E54" i="26"/>
  <c r="E50" i="30"/>
  <c r="J6" i="30"/>
  <c r="J14" i="30"/>
  <c r="G14" i="26"/>
  <c r="J14" i="26"/>
  <c r="E45" i="10"/>
  <c r="G45" i="10"/>
  <c r="I25" i="26"/>
  <c r="G25" i="26"/>
  <c r="H27" i="26"/>
  <c r="F27" i="26"/>
  <c r="G51" i="26"/>
  <c r="F51" i="26"/>
  <c r="G33" i="26"/>
  <c r="J33" i="26"/>
  <c r="J23" i="26"/>
  <c r="H23" i="26"/>
  <c r="E40" i="26"/>
  <c r="H40" i="26"/>
  <c r="I44" i="26"/>
  <c r="E44" i="26"/>
  <c r="I46" i="26"/>
  <c r="E46" i="26"/>
  <c r="I49" i="26"/>
  <c r="E49" i="26"/>
  <c r="I41" i="26"/>
  <c r="E41" i="26"/>
  <c r="J53" i="26"/>
  <c r="G53" i="26"/>
  <c r="I38" i="26"/>
  <c r="E38" i="26"/>
  <c r="G15" i="26"/>
  <c r="J15" i="26"/>
  <c r="F35" i="26"/>
  <c r="I35" i="26"/>
  <c r="J28" i="26"/>
  <c r="F28" i="26"/>
  <c r="F39" i="26"/>
  <c r="G39" i="26"/>
  <c r="E20" i="10"/>
  <c r="G20" i="10"/>
  <c r="I45" i="26"/>
  <c r="E45" i="26"/>
  <c r="J13" i="26"/>
  <c r="E13" i="26"/>
  <c r="F16" i="26"/>
  <c r="G16" i="26"/>
  <c r="F10" i="26"/>
  <c r="G10" i="26"/>
  <c r="J38" i="10"/>
  <c r="F38" i="10"/>
  <c r="H5" i="10"/>
  <c r="J5" i="10"/>
  <c r="G51" i="10"/>
  <c r="J51" i="10"/>
  <c r="I54" i="26"/>
  <c r="H54" i="26"/>
  <c r="H29" i="30"/>
  <c r="J16" i="30"/>
  <c r="F31" i="30"/>
  <c r="J41" i="30"/>
  <c r="E48" i="30"/>
  <c r="J42" i="26"/>
  <c r="F42" i="26"/>
  <c r="H43" i="26"/>
  <c r="I43" i="26"/>
  <c r="G30" i="26"/>
  <c r="J30" i="26"/>
  <c r="E26" i="26"/>
  <c r="H26" i="26"/>
  <c r="F22" i="26"/>
  <c r="E22" i="26"/>
  <c r="I52" i="26"/>
  <c r="H52" i="26"/>
  <c r="E32" i="26"/>
  <c r="F32" i="26"/>
  <c r="G47" i="26"/>
  <c r="J47" i="26"/>
  <c r="F9" i="26"/>
  <c r="G9" i="26"/>
  <c r="G21" i="26"/>
  <c r="J21" i="26"/>
  <c r="J50" i="26"/>
  <c r="F50" i="26"/>
  <c r="J27" i="30"/>
  <c r="F4" i="30"/>
  <c r="G4" i="30"/>
  <c r="J4" i="30"/>
  <c r="H50" i="30"/>
  <c r="I50" i="30"/>
  <c r="E18" i="30"/>
  <c r="H18" i="30"/>
  <c r="G18" i="30"/>
  <c r="I39" i="30"/>
  <c r="I11" i="30"/>
  <c r="J44" i="30"/>
  <c r="E8" i="30"/>
  <c r="F19" i="30"/>
  <c r="F28" i="30"/>
  <c r="G37" i="30"/>
  <c r="G29" i="30"/>
  <c r="E6" i="30"/>
  <c r="I16" i="30"/>
  <c r="G31" i="30"/>
  <c r="I52" i="30"/>
  <c r="G48" i="30"/>
  <c r="F40" i="30"/>
  <c r="G7" i="30"/>
  <c r="H6" i="30"/>
  <c r="G16" i="30"/>
  <c r="E31" i="30"/>
  <c r="E41" i="30"/>
  <c r="F52" i="30"/>
  <c r="E14" i="30"/>
  <c r="E40" i="30"/>
  <c r="J40" i="30"/>
  <c r="E8" i="10"/>
  <c r="H8" i="10"/>
  <c r="G8" i="10"/>
  <c r="F8" i="10"/>
  <c r="I8" i="10"/>
  <c r="J8" i="10"/>
  <c r="J14" i="10"/>
  <c r="F14" i="10"/>
  <c r="E14" i="10"/>
  <c r="G14" i="10"/>
  <c r="I14" i="10"/>
  <c r="H14" i="10"/>
  <c r="F39" i="10"/>
  <c r="J39" i="10"/>
  <c r="H39" i="10"/>
  <c r="E39" i="10"/>
  <c r="G39" i="10"/>
  <c r="I39" i="10"/>
  <c r="G15" i="10"/>
  <c r="I15" i="10"/>
  <c r="J15" i="10"/>
  <c r="E15" i="10"/>
  <c r="F15" i="10"/>
  <c r="H15" i="10"/>
  <c r="I30" i="10"/>
  <c r="E30" i="10"/>
  <c r="G30" i="10"/>
  <c r="H30" i="10"/>
  <c r="F30" i="10"/>
  <c r="J30" i="10"/>
  <c r="J49" i="10"/>
  <c r="F49" i="10"/>
  <c r="E49" i="10"/>
  <c r="H49" i="10"/>
  <c r="G49" i="10"/>
  <c r="I49" i="10"/>
  <c r="E23" i="10"/>
  <c r="I23" i="10"/>
  <c r="H23" i="10"/>
  <c r="J23" i="10"/>
  <c r="F23" i="10"/>
  <c r="G23" i="10"/>
  <c r="E7" i="10"/>
  <c r="G7" i="10"/>
  <c r="F7" i="10"/>
  <c r="H7" i="10"/>
  <c r="I7" i="10"/>
  <c r="J7" i="10"/>
  <c r="G22" i="10"/>
  <c r="H22" i="10"/>
  <c r="F22" i="10"/>
  <c r="J22" i="10"/>
  <c r="I22" i="10"/>
  <c r="E22" i="10"/>
  <c r="J44" i="10"/>
  <c r="E44" i="10"/>
  <c r="F44" i="10"/>
  <c r="G44" i="10"/>
  <c r="I44" i="10"/>
  <c r="H44" i="10"/>
  <c r="H17" i="10"/>
  <c r="F17" i="10"/>
  <c r="G17" i="10"/>
  <c r="J17" i="10"/>
  <c r="I17" i="10"/>
  <c r="E17" i="10"/>
  <c r="F53" i="10"/>
  <c r="J53" i="10"/>
  <c r="H53" i="10"/>
  <c r="G53" i="10"/>
  <c r="I53" i="10"/>
  <c r="E53" i="10"/>
  <c r="F12" i="10"/>
  <c r="E12" i="10"/>
  <c r="H12" i="10"/>
  <c r="I12" i="10"/>
  <c r="J12" i="10"/>
  <c r="G12" i="10"/>
  <c r="F37" i="10"/>
  <c r="I37" i="10"/>
  <c r="G37" i="10"/>
  <c r="J37" i="10"/>
  <c r="E37" i="10"/>
  <c r="H37" i="10"/>
  <c r="J52" i="10"/>
  <c r="I52" i="10"/>
  <c r="G52" i="10"/>
  <c r="F52" i="10"/>
  <c r="E52" i="10"/>
  <c r="H52" i="10"/>
  <c r="H46" i="10"/>
  <c r="J46" i="10"/>
  <c r="F46" i="10"/>
  <c r="I46" i="10"/>
  <c r="E46" i="10"/>
  <c r="G46" i="10"/>
  <c r="I26" i="10"/>
  <c r="F26" i="10"/>
  <c r="E26" i="10"/>
  <c r="H26" i="10"/>
  <c r="G26" i="10"/>
  <c r="J26" i="10"/>
  <c r="H6" i="10"/>
  <c r="I6" i="10"/>
  <c r="J6" i="10"/>
  <c r="F6" i="10"/>
  <c r="G6" i="10"/>
  <c r="F31" i="10"/>
  <c r="G31" i="10"/>
  <c r="E31" i="10"/>
  <c r="J31" i="10"/>
  <c r="I31" i="10"/>
  <c r="H31" i="10"/>
  <c r="J40" i="10"/>
  <c r="E40" i="10"/>
  <c r="F40" i="10"/>
  <c r="I40" i="10"/>
  <c r="G40" i="10"/>
  <c r="H40" i="10"/>
  <c r="F32" i="10"/>
  <c r="I32" i="10"/>
  <c r="J32" i="10"/>
  <c r="H32" i="10"/>
  <c r="E32" i="10"/>
  <c r="G32" i="10"/>
  <c r="F19" i="10"/>
  <c r="H19" i="10"/>
  <c r="E19" i="10"/>
  <c r="G19" i="10"/>
  <c r="J19" i="10"/>
  <c r="I19" i="10"/>
  <c r="E10" i="10"/>
  <c r="H10" i="10"/>
  <c r="F10" i="10"/>
  <c r="G10" i="10"/>
  <c r="I10" i="10"/>
  <c r="J10" i="10"/>
  <c r="E34" i="10"/>
  <c r="H34" i="10"/>
  <c r="J34" i="10"/>
  <c r="G34" i="10"/>
  <c r="F34" i="10"/>
  <c r="I34" i="10"/>
  <c r="F50" i="10"/>
  <c r="J50" i="10"/>
  <c r="E50" i="10"/>
  <c r="G50" i="10"/>
  <c r="I50" i="10"/>
  <c r="H50" i="10"/>
  <c r="G27" i="10"/>
  <c r="J27" i="10"/>
  <c r="H27" i="10"/>
  <c r="I27" i="10"/>
  <c r="E27" i="10"/>
  <c r="F27" i="10"/>
  <c r="E47" i="10"/>
  <c r="J47" i="10"/>
  <c r="F47" i="10"/>
  <c r="I47" i="10"/>
  <c r="H47" i="10"/>
  <c r="G47" i="10"/>
  <c r="E21" i="10"/>
  <c r="F21" i="10"/>
  <c r="G21" i="10"/>
  <c r="J21" i="10"/>
  <c r="H21" i="10"/>
  <c r="I21" i="10"/>
  <c r="J9" i="10"/>
  <c r="G9" i="10"/>
  <c r="F9" i="10"/>
  <c r="I9" i="10"/>
  <c r="E9" i="10"/>
  <c r="H9" i="10"/>
  <c r="E28" i="10"/>
  <c r="J28" i="10"/>
  <c r="H28" i="10"/>
  <c r="F28" i="10"/>
  <c r="I28" i="10"/>
  <c r="G28" i="10"/>
  <c r="E43" i="10"/>
  <c r="H43" i="10"/>
  <c r="J43" i="10"/>
  <c r="F43" i="10"/>
  <c r="G43" i="10"/>
  <c r="I43" i="10"/>
  <c r="F27" i="30"/>
  <c r="J37" i="30"/>
  <c r="G50" i="30"/>
  <c r="H7" i="30"/>
  <c r="E29" i="30"/>
  <c r="F39" i="30"/>
  <c r="F44" i="30"/>
  <c r="I30" i="30"/>
  <c r="F24" i="30"/>
  <c r="E37" i="30"/>
  <c r="J50" i="30"/>
  <c r="J7" i="30"/>
  <c r="I29" i="30"/>
  <c r="G39" i="30"/>
  <c r="J30" i="30"/>
  <c r="H24" i="30"/>
  <c r="I6" i="30"/>
  <c r="G6" i="30"/>
  <c r="H11" i="30"/>
  <c r="H31" i="30"/>
  <c r="G8" i="30"/>
  <c r="E19" i="30"/>
  <c r="G52" i="30"/>
  <c r="F14" i="30"/>
  <c r="H14" i="30"/>
  <c r="F48" i="30"/>
  <c r="J48" i="30"/>
  <c r="G40" i="30"/>
  <c r="J28" i="30"/>
  <c r="E11" i="30"/>
  <c r="F8" i="30"/>
  <c r="J19" i="30"/>
  <c r="H52" i="30"/>
  <c r="G14" i="30"/>
  <c r="H48" i="30"/>
  <c r="E28" i="30"/>
  <c r="F36" i="30"/>
  <c r="J24" i="30"/>
  <c r="G36" i="30"/>
  <c r="H36" i="30"/>
  <c r="H27" i="30"/>
  <c r="I37" i="30"/>
  <c r="I7" i="30"/>
  <c r="F29" i="30"/>
  <c r="F16" i="30"/>
  <c r="J39" i="30"/>
  <c r="G44" i="30"/>
  <c r="J8" i="30"/>
  <c r="G30" i="30"/>
  <c r="H41" i="30"/>
  <c r="E36" i="30"/>
  <c r="G24" i="30"/>
  <c r="I28" i="30"/>
  <c r="I44" i="30"/>
  <c r="H30" i="30"/>
  <c r="E30" i="30"/>
  <c r="F41" i="30"/>
  <c r="I36" i="30"/>
  <c r="I24" i="30"/>
  <c r="E44" i="30"/>
  <c r="G41" i="30"/>
  <c r="I6" i="26"/>
  <c r="G6" i="26"/>
  <c r="H6" i="26"/>
  <c r="J6" i="26"/>
  <c r="E6" i="26"/>
  <c r="F6" i="26"/>
  <c r="H33" i="30"/>
  <c r="F33" i="30"/>
  <c r="I33" i="30"/>
  <c r="E33" i="30"/>
  <c r="G33" i="30"/>
  <c r="J33" i="30"/>
  <c r="E45" i="30"/>
  <c r="H45" i="30"/>
  <c r="G45" i="30"/>
  <c r="J45" i="30"/>
  <c r="F45" i="30"/>
  <c r="I45" i="30"/>
  <c r="J12" i="30"/>
  <c r="G12" i="30"/>
  <c r="H12" i="30"/>
  <c r="E12" i="30"/>
  <c r="I12" i="30"/>
  <c r="F12" i="30"/>
  <c r="H46" i="30"/>
  <c r="I46" i="30"/>
  <c r="F46" i="30"/>
  <c r="G46" i="30"/>
  <c r="E46" i="30"/>
  <c r="J46" i="30"/>
  <c r="H43" i="30"/>
  <c r="E43" i="30"/>
  <c r="F43" i="30"/>
  <c r="I43" i="30"/>
  <c r="J43" i="30"/>
  <c r="G43" i="30"/>
  <c r="F38" i="30"/>
  <c r="I38" i="30"/>
  <c r="G38" i="30"/>
  <c r="H38" i="30"/>
  <c r="E38" i="30"/>
  <c r="J38" i="30"/>
  <c r="G42" i="30"/>
  <c r="H42" i="30"/>
  <c r="J42" i="30"/>
  <c r="E42" i="30"/>
  <c r="F42" i="30"/>
  <c r="I42" i="30"/>
  <c r="E5" i="30"/>
  <c r="J5" i="30"/>
  <c r="H5" i="30"/>
  <c r="F5" i="30"/>
  <c r="I5" i="30"/>
  <c r="G5" i="30"/>
  <c r="H13" i="30"/>
  <c r="G13" i="30"/>
  <c r="E13" i="30"/>
  <c r="J13" i="30"/>
  <c r="F13" i="30"/>
  <c r="I13" i="30"/>
  <c r="J10" i="30"/>
  <c r="E10" i="30"/>
  <c r="H10" i="30"/>
  <c r="F10" i="30"/>
  <c r="G10" i="30"/>
  <c r="I10" i="30"/>
  <c r="I25" i="30"/>
  <c r="F25" i="30"/>
  <c r="G25" i="30"/>
  <c r="E25" i="30"/>
  <c r="J25" i="30"/>
  <c r="H25" i="30"/>
  <c r="G26" i="30"/>
  <c r="H26" i="30"/>
  <c r="E26" i="30"/>
  <c r="I26" i="30"/>
  <c r="J26" i="30"/>
  <c r="F26" i="30"/>
  <c r="F9" i="30"/>
  <c r="J9" i="30"/>
  <c r="H9" i="30"/>
  <c r="G9" i="30"/>
  <c r="E9" i="30"/>
  <c r="I9" i="30"/>
  <c r="I15" i="30"/>
  <c r="F15" i="30"/>
  <c r="E15" i="30"/>
  <c r="J15" i="30"/>
  <c r="G15" i="30"/>
  <c r="H15" i="30"/>
  <c r="E22" i="30"/>
  <c r="J22" i="30"/>
  <c r="G22" i="30"/>
  <c r="H22" i="30"/>
  <c r="F22" i="30"/>
  <c r="I22" i="30"/>
  <c r="I21" i="30"/>
  <c r="F21" i="30"/>
  <c r="E21" i="30"/>
  <c r="H21" i="30"/>
  <c r="G21" i="30"/>
  <c r="J21" i="30"/>
  <c r="I49" i="30"/>
  <c r="E49" i="30"/>
  <c r="F49" i="30"/>
  <c r="G49" i="30"/>
  <c r="H49" i="30"/>
  <c r="J49" i="30"/>
  <c r="H34" i="30"/>
  <c r="G34" i="30"/>
  <c r="J34" i="30"/>
  <c r="I34" i="30"/>
  <c r="F34" i="30"/>
  <c r="E34" i="30"/>
  <c r="I53" i="30"/>
  <c r="H53" i="30"/>
  <c r="E53" i="30"/>
  <c r="F53" i="30"/>
  <c r="J53" i="30"/>
  <c r="G53" i="30"/>
  <c r="H32" i="30"/>
  <c r="J32" i="30"/>
  <c r="I32" i="30"/>
  <c r="G32" i="30"/>
  <c r="E32" i="30"/>
  <c r="F32" i="30"/>
  <c r="F51" i="30"/>
  <c r="J51" i="30"/>
  <c r="I51" i="30"/>
  <c r="G51" i="30"/>
  <c r="H51" i="30"/>
  <c r="E51" i="30"/>
</calcChain>
</file>

<file path=xl/comments1.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10.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11.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12.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13.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14.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15.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16.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Lijkt zich niet schuldig te voelen na zich misdragen te hebben, liegt, spijbelt. Houdt zich niet aan regels, er zijn vraagtekens bij gewetensontwikkeling; voelt niet aan wat hoort, passend is in een bepaalde groep.</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Vraagt overmatig, vaak op negatieve manier om aandacht. Moet onevenredig vaak toegesproken of geholpen worden.</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17.xml><?xml version="1.0" encoding="utf-8"?>
<comments xmlns="http://schemas.openxmlformats.org/spreadsheetml/2006/main">
  <authors>
    <author>Ponne</author>
  </authors>
  <commentList>
    <comment ref="A5" authorId="0" shapeId="0">
      <text>
        <r>
          <rPr>
            <sz val="8"/>
            <color indexed="81"/>
            <rFont val="Tahoma"/>
            <family val="2"/>
          </rPr>
          <t xml:space="preserve">Humeur is gedrukt; hij is somber, ongelukkig, verdrietig, gedeprimeerd, zenuwachtig, gespannen, angstig, veel schuld- en schaamtegevoelens, huilt veel.
</t>
        </r>
      </text>
    </comment>
    <comment ref="A6" authorId="0" shapeId="0">
      <text>
        <r>
          <rPr>
            <sz val="8"/>
            <color indexed="81"/>
            <rFont val="Tahoma"/>
            <family val="2"/>
          </rPr>
          <t>Ongelijkmatige stemming, soms uitgelaten, dan ineens weer somber</t>
        </r>
      </text>
    </comment>
    <comment ref="A7" authorId="0" shapeId="0">
      <text>
        <r>
          <rPr>
            <sz val="8"/>
            <color indexed="81"/>
            <rFont val="Tahoma"/>
            <family val="2"/>
          </rPr>
          <t>Is in zijn bewegingen, woorden overmatig druk, onbeheerst</t>
        </r>
      </text>
    </comment>
    <comment ref="A8" authorId="0" shapeId="0">
      <text>
        <r>
          <rPr>
            <sz val="8"/>
            <color indexed="81"/>
            <rFont val="Tahoma"/>
            <family val="2"/>
          </rPr>
          <t xml:space="preserve">Handelt zonder nadenken over de gevolgen, doet maar; reageert in opwelling.
</t>
        </r>
      </text>
    </comment>
    <comment ref="A9"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A10"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A11" authorId="0" shapeId="0">
      <text>
        <r>
          <rPr>
            <sz val="8"/>
            <color indexed="81"/>
            <rFont val="Tahoma"/>
            <family val="2"/>
          </rPr>
          <t xml:space="preserve">Is onzeker van zichzelf, heeft weinig vertrouwen in zichzelf. Reageert vanuit een negatief zelfbeeld
</t>
        </r>
      </text>
    </comment>
    <comment ref="A12"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A13" authorId="0" shapeId="0">
      <text>
        <r>
          <rPr>
            <sz val="8"/>
            <color indexed="81"/>
            <rFont val="Tahoma"/>
            <family val="2"/>
          </rPr>
          <t xml:space="preserve">Kan een probleem niet goed aanpakken en zo tot een oplossing komen; kan zich niet inleven in de situatie
</t>
        </r>
      </text>
    </comment>
    <comment ref="A14" authorId="0" shapeId="0">
      <text>
        <r>
          <rPr>
            <sz val="8"/>
            <color indexed="81"/>
            <rFont val="Tahoma"/>
            <family val="2"/>
          </rPr>
          <t xml:space="preserve">Presteert door spanning lager op een taak dan waartoe hij in principe in staat moet zijn; spanning blokkeert hem.
</t>
        </r>
      </text>
    </comment>
    <comment ref="A15" authorId="0" shapeId="0">
      <text>
        <r>
          <rPr>
            <sz val="8"/>
            <color indexed="81"/>
            <rFont val="Tahoma"/>
            <family val="2"/>
          </rPr>
          <t xml:space="preserve">Kan zich slecht aanpassen aan wisselende omstandigheden. Is bijvoorbeeld star, dwangmatig, overaangepast, sociaal wenselijk.
</t>
        </r>
      </text>
    </comment>
    <comment ref="A16" authorId="0" shapeId="0">
      <text>
        <r>
          <rPr>
            <sz val="8"/>
            <color indexed="81"/>
            <rFont val="Tahoma"/>
            <family val="2"/>
          </rPr>
          <t xml:space="preserve">Is niet in staat zijn eigen aandeel, rol te benoemen en onder ogen te zien.
</t>
        </r>
      </text>
    </comment>
    <comment ref="A17" authorId="0" shapeId="0">
      <text>
        <r>
          <rPr>
            <sz val="8"/>
            <color indexed="81"/>
            <rFont val="Tahoma"/>
            <family val="2"/>
          </rPr>
          <t xml:space="preserve">Het is zorgelijk wanneer hij afwachtend, teruggetrokken en passief is. Het ontbreekt aan actief-zijn en ondernemeningslust
</t>
        </r>
      </text>
    </comment>
    <comment ref="A19"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A20" authorId="0" shapeId="0">
      <text>
        <r>
          <rPr>
            <sz val="8"/>
            <color indexed="81"/>
            <rFont val="Tahoma"/>
            <family val="2"/>
          </rPr>
          <t xml:space="preserve">Gaat snel de strijd aan met het gezag, is negatief tegen docenten, gaat snel in verzet, speelt uit en manipuleert.
</t>
        </r>
      </text>
    </comment>
    <comment ref="A21" authorId="0" shapeId="0">
      <text>
        <r>
          <rPr>
            <sz val="8"/>
            <color indexed="81"/>
            <rFont val="Tahoma"/>
            <family val="2"/>
          </rPr>
          <t xml:space="preserve">Stelt nauwelijks of geen vragen
</t>
        </r>
      </text>
    </comment>
    <comment ref="A22" authorId="0" shapeId="0">
      <text>
        <r>
          <rPr>
            <sz val="8"/>
            <color indexed="81"/>
            <rFont val="Tahoma"/>
            <family val="2"/>
          </rPr>
          <t xml:space="preserve">Reageert slecht op hulp, staat er niet voor open, laat zich niet of slecht helpen
</t>
        </r>
      </text>
    </comment>
    <comment ref="A23" authorId="0" shapeId="0">
      <text>
        <r>
          <rPr>
            <sz val="8"/>
            <color indexed="81"/>
            <rFont val="Tahoma"/>
            <family val="2"/>
          </rPr>
          <t xml:space="preserve">Vraagt overmatig, vaak op negatieve manier om aandacht. Moet onevenredig vaak toegesproken of geholpen worden
</t>
        </r>
      </text>
    </comment>
    <comment ref="A25" authorId="0" shapeId="0">
      <text>
        <r>
          <rPr>
            <sz val="8"/>
            <color indexed="81"/>
            <rFont val="Tahoma"/>
            <family val="2"/>
          </rPr>
          <t xml:space="preserve">Laat zich makkelijk meeslepen, neemt onrust van anderen makkelijk over, houdt zijn eigen lijn niet vast. Neemt geen eigen standpunt in
</t>
        </r>
      </text>
    </comment>
    <comment ref="A26" authorId="0" shapeId="0">
      <text>
        <r>
          <rPr>
            <sz val="8"/>
            <color indexed="81"/>
            <rFont val="Tahoma"/>
            <family val="2"/>
          </rPr>
          <t xml:space="preserve">Is erop uit om anderen mee te slepen. Gebruikt clownesk of brutaal gedrag om anderen voor zich te winnen
</t>
        </r>
      </text>
    </comment>
    <comment ref="A27"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A28" authorId="0" shapeId="0">
      <text>
        <r>
          <rPr>
            <sz val="8"/>
            <color indexed="81"/>
            <rFont val="Tahoma"/>
            <family val="2"/>
          </rPr>
          <t xml:space="preserve">Heeft veel kritiek op anderen, denkt negatief over anderen en uit zich negatief over hen, heeft geen respect
</t>
        </r>
      </text>
    </comment>
    <comment ref="A29"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A30" authorId="0" shapeId="0">
      <text>
        <r>
          <rPr>
            <sz val="8"/>
            <color indexed="81"/>
            <rFont val="Tahoma"/>
            <family val="2"/>
          </rPr>
          <t xml:space="preserve">Maakt misbruik van informatie of situaties om doelbewust anderen te kwetsen; stookt anderen op hetzelfde te doen
</t>
        </r>
      </text>
    </comment>
    <comment ref="A31"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A32" authorId="0" shapeId="0">
      <text>
        <r>
          <rPr>
            <sz val="8"/>
            <color indexed="81"/>
            <rFont val="Tahoma"/>
            <family val="2"/>
          </rPr>
          <t xml:space="preserve">Kan zich niet verplaatsen in anderen, noch voelt hij aan hoe hij overkomt bij anderen, noch voelt hij aan wat anderen bedoelen
</t>
        </r>
      </text>
    </comment>
    <comment ref="A33" authorId="0" shapeId="0">
      <text>
        <r>
          <rPr>
            <sz val="8"/>
            <color indexed="81"/>
            <rFont val="Tahoma"/>
            <family val="2"/>
          </rPr>
          <t xml:space="preserve">Kan geen kritiek of commentaar verdragen, noch er iets mee doen. Kan niet omgaan met grapjes en plagerijen
</t>
        </r>
      </text>
    </comment>
    <comment ref="A34" authorId="0" shapeId="0">
      <text>
        <r>
          <rPr>
            <sz val="8"/>
            <color indexed="81"/>
            <rFont val="Tahoma"/>
            <family val="2"/>
          </rPr>
          <t xml:space="preserve">Kan, of wil  zijn diensten niet aan anderen aanbieden om die ander te helpen of te steunen
</t>
        </r>
      </text>
    </comment>
    <comment ref="A35" authorId="0" shapeId="0">
      <text>
        <r>
          <rPr>
            <sz val="8"/>
            <color indexed="81"/>
            <rFont val="Tahoma"/>
            <family val="2"/>
          </rPr>
          <t xml:space="preserve">Is opvallend verstorend aanwezig, ondermijnt zo de gang van zaken, verstoort de orde. Dringt zijn wil op aan anderen.
</t>
        </r>
      </text>
    </comment>
    <comment ref="A37" authorId="0" shapeId="0">
      <text>
        <r>
          <rPr>
            <sz val="8"/>
            <color indexed="81"/>
            <rFont val="Tahoma"/>
            <family val="2"/>
          </rPr>
          <t xml:space="preserve">Doet niet mee met de les, is niet positief gericht en betrokken om een (school)taak tot een goed einde te brengen. Laat vermijdend gedrag zien
</t>
        </r>
      </text>
    </comment>
    <comment ref="A38" authorId="0" shapeId="0">
      <text>
        <r>
          <rPr>
            <sz val="8"/>
            <color indexed="81"/>
            <rFont val="Tahoma"/>
            <family val="2"/>
          </rPr>
          <t xml:space="preserve">Kan niet gedurende een bepaalde tijd zijn aandacht op een taak richten en die aandacht vast-/volhouden. Droomt veel weg
</t>
        </r>
      </text>
    </comment>
    <comment ref="A39"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A40"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A41" authorId="0" shapeId="0">
      <text>
        <r>
          <rPr>
            <sz val="8"/>
            <color indexed="81"/>
            <rFont val="Tahoma"/>
            <family val="2"/>
          </rPr>
          <t xml:space="preserve">Kan niet binnen een bepaalde tijd een hoeveelheid werk afkrijgen. Heeft onvoldoende tempo
</t>
        </r>
      </text>
    </comment>
    <comment ref="A42" authorId="0" shapeId="0">
      <text>
        <r>
          <rPr>
            <sz val="8"/>
            <color indexed="81"/>
            <rFont val="Tahoma"/>
            <family val="2"/>
          </rPr>
          <t xml:space="preserve">Is, bv bij tegenslag, niet in staat om zijn werk af te maken, onderbreekt zijn werk steeds. Wil/kan geen nieuwe strategieen bedenken.
</t>
        </r>
      </text>
    </comment>
    <comment ref="A43" authorId="0" shapeId="0">
      <text>
        <r>
          <rPr>
            <sz val="8"/>
            <color indexed="81"/>
            <rFont val="Tahoma"/>
            <family val="2"/>
          </rPr>
          <t xml:space="preserve">Heeft zijn huiswerk meestal niet in orde. Zowel het opschrijven als het maken/ leren levert problemen op
</t>
        </r>
      </text>
    </comment>
    <comment ref="A44" authorId="0" shapeId="0">
      <text>
        <r>
          <rPr>
            <sz val="8"/>
            <color indexed="81"/>
            <rFont val="Tahoma"/>
            <family val="2"/>
          </rPr>
          <t xml:space="preserve">Het werk is niet netjes verzorgd: handschrift, orde, kwaliteit zijn onvoldoende
</t>
        </r>
      </text>
    </comment>
    <comment ref="A45" authorId="0" shapeId="0">
      <text>
        <r>
          <rPr>
            <sz val="8"/>
            <color indexed="81"/>
            <rFont val="Tahoma"/>
            <family val="2"/>
          </rPr>
          <t xml:space="preserve">Kan niet alleen, zonder hulp zijn werk maken. Vertoont geen zelfverantwoordelijk gedrag
</t>
        </r>
      </text>
    </comment>
    <comment ref="A46" authorId="0" shapeId="0">
      <text>
        <r>
          <rPr>
            <sz val="8"/>
            <color indexed="81"/>
            <rFont val="Tahoma"/>
            <family val="2"/>
          </rPr>
          <t xml:space="preserve">Kan, na instructie, niet zelf aan de slag, heeft extra uitleg en veel herhaling nodig
</t>
        </r>
      </text>
    </comment>
    <comment ref="A47"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A49"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A50"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A51" authorId="0" shapeId="0">
      <text>
        <r>
          <rPr>
            <sz val="8"/>
            <color indexed="81"/>
            <rFont val="Tahoma"/>
            <family val="2"/>
          </rPr>
          <t xml:space="preserve">Heeft specifieke problemen bij technisch en/of begrijpend lezen
</t>
        </r>
      </text>
    </comment>
    <comment ref="A52" authorId="0" shapeId="0">
      <text>
        <r>
          <rPr>
            <sz val="8"/>
            <color indexed="81"/>
            <rFont val="Tahoma"/>
            <family val="2"/>
          </rPr>
          <t xml:space="preserve">Heeft specifieke reken- problemen. Mbt. automatiseren of inzicht
 </t>
        </r>
      </text>
    </comment>
    <comment ref="A53"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A54"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List>
</comments>
</file>

<file path=xl/comments18.xml><?xml version="1.0" encoding="utf-8"?>
<comments xmlns="http://schemas.openxmlformats.org/spreadsheetml/2006/main">
  <authors>
    <author>Ponne</author>
  </authors>
  <commentList>
    <comment ref="A5" authorId="0" shapeId="0">
      <text>
        <r>
          <rPr>
            <sz val="8"/>
            <color indexed="81"/>
            <rFont val="Tahoma"/>
            <family val="2"/>
          </rPr>
          <t xml:space="preserve">Humeur is gedrukt; hij is somber, ongelukkig, verdrietig, gedeprimeerd, zenuwachtig, gespannen, angstig, veel schuld- en schaamtegevoelens, huilt veel.
</t>
        </r>
      </text>
    </comment>
    <comment ref="A6" authorId="0" shapeId="0">
      <text>
        <r>
          <rPr>
            <sz val="8"/>
            <color indexed="81"/>
            <rFont val="Tahoma"/>
            <family val="2"/>
          </rPr>
          <t>Ongelijkmatige stemming, soms uitgelaten, dan ineens weer somber</t>
        </r>
      </text>
    </comment>
    <comment ref="A7" authorId="0" shapeId="0">
      <text>
        <r>
          <rPr>
            <sz val="8"/>
            <color indexed="81"/>
            <rFont val="Tahoma"/>
            <family val="2"/>
          </rPr>
          <t>Is in zijn bewegingen, woorden overmatig druk, onbeheerst</t>
        </r>
      </text>
    </comment>
    <comment ref="A8" authorId="0" shapeId="0">
      <text>
        <r>
          <rPr>
            <sz val="8"/>
            <color indexed="81"/>
            <rFont val="Tahoma"/>
            <family val="2"/>
          </rPr>
          <t xml:space="preserve">Handelt zonder nadenken over de gevolgen, doet maar; reageert in opwelling.
</t>
        </r>
      </text>
    </comment>
    <comment ref="A9"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A10"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A11" authorId="0" shapeId="0">
      <text>
        <r>
          <rPr>
            <sz val="8"/>
            <color indexed="81"/>
            <rFont val="Tahoma"/>
            <family val="2"/>
          </rPr>
          <t xml:space="preserve">Is onzeker van zichzelf, heeft weinig vertrouwen in zichzelf. Reageert vanuit een negatief zelfbeeld
</t>
        </r>
      </text>
    </comment>
    <comment ref="A12"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A13" authorId="0" shapeId="0">
      <text>
        <r>
          <rPr>
            <sz val="8"/>
            <color indexed="81"/>
            <rFont val="Tahoma"/>
            <family val="2"/>
          </rPr>
          <t xml:space="preserve">Kan een probleem niet goed aanpakken en zo tot een oplossing komen; kan zich niet inleven in de situatie
</t>
        </r>
      </text>
    </comment>
    <comment ref="A14" authorId="0" shapeId="0">
      <text>
        <r>
          <rPr>
            <sz val="8"/>
            <color indexed="81"/>
            <rFont val="Tahoma"/>
            <family val="2"/>
          </rPr>
          <t xml:space="preserve">Presteert door spanning lager op een taak dan waartoe hij in principe in staat moet zijn; spanning blokkeert hem.
</t>
        </r>
      </text>
    </comment>
    <comment ref="A15" authorId="0" shapeId="0">
      <text>
        <r>
          <rPr>
            <sz val="8"/>
            <color indexed="81"/>
            <rFont val="Tahoma"/>
            <family val="2"/>
          </rPr>
          <t xml:space="preserve">Kan zich slecht aanpassen aan wisselende omstandigheden. Is bijvoorbeeld star, dwangmatig, overaangepast, sociaal wenselijk.
</t>
        </r>
      </text>
    </comment>
    <comment ref="A16" authorId="0" shapeId="0">
      <text>
        <r>
          <rPr>
            <sz val="8"/>
            <color indexed="81"/>
            <rFont val="Tahoma"/>
            <family val="2"/>
          </rPr>
          <t xml:space="preserve">Is niet in staat zijn eigen aandeel, rol te benoemen en onder ogen te zien.
</t>
        </r>
      </text>
    </comment>
    <comment ref="A17" authorId="0" shapeId="0">
      <text>
        <r>
          <rPr>
            <sz val="8"/>
            <color indexed="81"/>
            <rFont val="Tahoma"/>
            <family val="2"/>
          </rPr>
          <t xml:space="preserve">Het is zorgelijk wanneer hij afwachtend, teruggetrokken en passief is. Het ontbreekt aan actief-zijn en ondernemeningslust
</t>
        </r>
      </text>
    </comment>
    <comment ref="A19"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A20" authorId="0" shapeId="0">
      <text>
        <r>
          <rPr>
            <sz val="8"/>
            <color indexed="81"/>
            <rFont val="Tahoma"/>
            <family val="2"/>
          </rPr>
          <t xml:space="preserve">Gaat snel de strijd aan met het gezag, is negatief tegen docenten, gaat snel in verzet, speelt uit en manipuleert.
</t>
        </r>
      </text>
    </comment>
    <comment ref="A21" authorId="0" shapeId="0">
      <text>
        <r>
          <rPr>
            <sz val="8"/>
            <color indexed="81"/>
            <rFont val="Tahoma"/>
            <family val="2"/>
          </rPr>
          <t xml:space="preserve">Stelt nauwelijks of geen vragen
</t>
        </r>
      </text>
    </comment>
    <comment ref="A22" authorId="0" shapeId="0">
      <text>
        <r>
          <rPr>
            <sz val="8"/>
            <color indexed="81"/>
            <rFont val="Tahoma"/>
            <family val="2"/>
          </rPr>
          <t xml:space="preserve">Reageert slecht op hulp, staat er niet voor open, laat zich niet of slecht helpen
</t>
        </r>
      </text>
    </comment>
    <comment ref="A23" authorId="0" shapeId="0">
      <text>
        <r>
          <rPr>
            <sz val="8"/>
            <color indexed="81"/>
            <rFont val="Tahoma"/>
            <family val="2"/>
          </rPr>
          <t xml:space="preserve">Vraagt overmatig, vaak op negatieve manier om aandacht. Moet onevenredig vaak toegesproken of geholpen worden
</t>
        </r>
      </text>
    </comment>
    <comment ref="A25" authorId="0" shapeId="0">
      <text>
        <r>
          <rPr>
            <sz val="8"/>
            <color indexed="81"/>
            <rFont val="Tahoma"/>
            <family val="2"/>
          </rPr>
          <t xml:space="preserve">Laat zich makkelijk meeslepen, neemt onrust van anderen makkelijk over, houdt zijn eigen lijn niet vast. Neemt geen eigen standpunt in
</t>
        </r>
      </text>
    </comment>
    <comment ref="A26" authorId="0" shapeId="0">
      <text>
        <r>
          <rPr>
            <sz val="8"/>
            <color indexed="81"/>
            <rFont val="Tahoma"/>
            <family val="2"/>
          </rPr>
          <t xml:space="preserve">Is erop uit om anderen mee te slepen. Gebruikt clownesk of brutaal gedrag om anderen voor zich te winnen
</t>
        </r>
      </text>
    </comment>
    <comment ref="A27"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A28" authorId="0" shapeId="0">
      <text>
        <r>
          <rPr>
            <sz val="8"/>
            <color indexed="81"/>
            <rFont val="Tahoma"/>
            <family val="2"/>
          </rPr>
          <t xml:space="preserve">Heeft veel kritiek op anderen, denkt negatief over anderen en uit zich negatief over hen, heeft geen respect
</t>
        </r>
      </text>
    </comment>
    <comment ref="A29"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A30" authorId="0" shapeId="0">
      <text>
        <r>
          <rPr>
            <sz val="8"/>
            <color indexed="81"/>
            <rFont val="Tahoma"/>
            <family val="2"/>
          </rPr>
          <t xml:space="preserve">Maakt misbruik van informatie of situaties om doelbewust anderen te kwetsen; stookt anderen op hetzelfde te doen
</t>
        </r>
      </text>
    </comment>
    <comment ref="A31"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A32" authorId="0" shapeId="0">
      <text>
        <r>
          <rPr>
            <sz val="8"/>
            <color indexed="81"/>
            <rFont val="Tahoma"/>
            <family val="2"/>
          </rPr>
          <t xml:space="preserve">Kan zich niet verplaatsen in anderen, noch voelt hij aan hoe hij overkomt bij anderen, noch voelt hij aan wat anderen bedoelen
</t>
        </r>
      </text>
    </comment>
    <comment ref="A33" authorId="0" shapeId="0">
      <text>
        <r>
          <rPr>
            <sz val="8"/>
            <color indexed="81"/>
            <rFont val="Tahoma"/>
            <family val="2"/>
          </rPr>
          <t xml:space="preserve">Kan geen kritiek of commentaar verdragen, noch er iets mee doen. Kan niet omgaan met grapjes en plagerijen
</t>
        </r>
      </text>
    </comment>
    <comment ref="A34" authorId="0" shapeId="0">
      <text>
        <r>
          <rPr>
            <sz val="8"/>
            <color indexed="81"/>
            <rFont val="Tahoma"/>
            <family val="2"/>
          </rPr>
          <t xml:space="preserve">Kan, of wil  zijn diensten niet aan anderen aanbieden om die ander te helpen of te steunen
</t>
        </r>
      </text>
    </comment>
    <comment ref="A35" authorId="0" shapeId="0">
      <text>
        <r>
          <rPr>
            <sz val="8"/>
            <color indexed="81"/>
            <rFont val="Tahoma"/>
            <family val="2"/>
          </rPr>
          <t xml:space="preserve">Is opvallend verstorend aanwezig, ondermijnt zo de gang van zaken, verstoort de orde. Dringt zijn wil op aan anderen.
</t>
        </r>
      </text>
    </comment>
    <comment ref="A37" authorId="0" shapeId="0">
      <text>
        <r>
          <rPr>
            <sz val="8"/>
            <color indexed="81"/>
            <rFont val="Tahoma"/>
            <family val="2"/>
          </rPr>
          <t xml:space="preserve">Doet niet mee met de les, is niet positief gericht en betrokken om een (school)taak tot een goed einde te brengen. Laat vermijdend gedrag zien
</t>
        </r>
      </text>
    </comment>
    <comment ref="A38" authorId="0" shapeId="0">
      <text>
        <r>
          <rPr>
            <sz val="8"/>
            <color indexed="81"/>
            <rFont val="Tahoma"/>
            <family val="2"/>
          </rPr>
          <t xml:space="preserve">Kan niet gedurende een bepaalde tijd zijn aandacht op een taak richten en die aandacht vast-/volhouden. Droomt veel weg
</t>
        </r>
      </text>
    </comment>
    <comment ref="A39"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A40"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A41" authorId="0" shapeId="0">
      <text>
        <r>
          <rPr>
            <sz val="8"/>
            <color indexed="81"/>
            <rFont val="Tahoma"/>
            <family val="2"/>
          </rPr>
          <t xml:space="preserve">Kan niet binnen een bepaalde tijd een hoeveelheid werk afkrijgen. Heeft onvoldoende tempo
</t>
        </r>
      </text>
    </comment>
    <comment ref="A42" authorId="0" shapeId="0">
      <text>
        <r>
          <rPr>
            <sz val="8"/>
            <color indexed="81"/>
            <rFont val="Tahoma"/>
            <family val="2"/>
          </rPr>
          <t xml:space="preserve">Is, bv bij tegenslag, niet in staat om zijn werk af te maken, onderbreekt zijn werk steeds. Wil/kan geen nieuwe strategieen bedenken.
</t>
        </r>
      </text>
    </comment>
    <comment ref="A43" authorId="0" shapeId="0">
      <text>
        <r>
          <rPr>
            <sz val="8"/>
            <color indexed="81"/>
            <rFont val="Tahoma"/>
            <family val="2"/>
          </rPr>
          <t xml:space="preserve">Heeft zijn huiswerk meestal niet in orde. Zowel het opschrijven als het maken/ leren levert problemen op
</t>
        </r>
      </text>
    </comment>
    <comment ref="A44" authorId="0" shapeId="0">
      <text>
        <r>
          <rPr>
            <sz val="8"/>
            <color indexed="81"/>
            <rFont val="Tahoma"/>
            <family val="2"/>
          </rPr>
          <t xml:space="preserve">Het werk is niet netjes verzorgd: handschrift, orde, kwaliteit zijn onvoldoende
</t>
        </r>
      </text>
    </comment>
    <comment ref="A45" authorId="0" shapeId="0">
      <text>
        <r>
          <rPr>
            <sz val="8"/>
            <color indexed="81"/>
            <rFont val="Tahoma"/>
            <family val="2"/>
          </rPr>
          <t xml:space="preserve">Kan niet alleen, zonder hulp zijn werk maken. Vertoont geen zelfverantwoordelijk gedrag
</t>
        </r>
      </text>
    </comment>
    <comment ref="A46" authorId="0" shapeId="0">
      <text>
        <r>
          <rPr>
            <sz val="8"/>
            <color indexed="81"/>
            <rFont val="Tahoma"/>
            <family val="2"/>
          </rPr>
          <t xml:space="preserve">Kan, na instructie, niet zelf aan de slag, heeft extra uitleg en veel herhaling nodig
</t>
        </r>
      </text>
    </comment>
    <comment ref="A47"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A49"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A50"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A51" authorId="0" shapeId="0">
      <text>
        <r>
          <rPr>
            <sz val="8"/>
            <color indexed="81"/>
            <rFont val="Tahoma"/>
            <family val="2"/>
          </rPr>
          <t xml:space="preserve">Heeft specifieke problemen bij technisch en/of begrijpend lezen
</t>
        </r>
      </text>
    </comment>
    <comment ref="A52" authorId="0" shapeId="0">
      <text>
        <r>
          <rPr>
            <sz val="8"/>
            <color indexed="81"/>
            <rFont val="Tahoma"/>
            <family val="2"/>
          </rPr>
          <t xml:space="preserve">Heeft specifieke reken- problemen. Mbt. automatiseren of inzicht
 </t>
        </r>
      </text>
    </comment>
    <comment ref="A53"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A54"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List>
</comments>
</file>

<file path=xl/comments19.xml><?xml version="1.0" encoding="utf-8"?>
<comments xmlns="http://schemas.openxmlformats.org/spreadsheetml/2006/main">
  <authors>
    <author>Ponne</author>
  </authors>
  <commentList>
    <comment ref="A4" authorId="0" shapeId="0">
      <text>
        <r>
          <rPr>
            <sz val="8"/>
            <color indexed="81"/>
            <rFont val="Tahoma"/>
            <family val="2"/>
          </rPr>
          <t xml:space="preserve">Humeur is gedrukt; hij is somber, ongelukkig, verdrietig, gedeprimeerd, zenuwachtig, gespannen, angstig, veel schuld- en schaamtegevoelens, huilt veel.
</t>
        </r>
      </text>
    </comment>
    <comment ref="A5" authorId="0" shapeId="0">
      <text>
        <r>
          <rPr>
            <sz val="8"/>
            <color indexed="81"/>
            <rFont val="Tahoma"/>
            <family val="2"/>
          </rPr>
          <t>Ongelijkmatige stemming, soms uitgelaten, dan ineens weer somber</t>
        </r>
      </text>
    </comment>
    <comment ref="A6" authorId="0" shapeId="0">
      <text>
        <r>
          <rPr>
            <sz val="8"/>
            <color indexed="81"/>
            <rFont val="Tahoma"/>
            <family val="2"/>
          </rPr>
          <t>Is in zijn bewegingen, woorden overmatig druk, onbeheerst</t>
        </r>
      </text>
    </comment>
    <comment ref="A7" authorId="0" shapeId="0">
      <text>
        <r>
          <rPr>
            <sz val="8"/>
            <color indexed="81"/>
            <rFont val="Tahoma"/>
            <family val="2"/>
          </rPr>
          <t xml:space="preserve">Handelt zonder nadenken over de gevolgen, doet maar; reageert in opwelling.
</t>
        </r>
      </text>
    </comment>
    <comment ref="A8"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A9"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A10" authorId="0" shapeId="0">
      <text>
        <r>
          <rPr>
            <sz val="8"/>
            <color indexed="81"/>
            <rFont val="Tahoma"/>
            <family val="2"/>
          </rPr>
          <t xml:space="preserve">Is onzeker van zichzelf, heeft weinig vertrouwen in zichzelf. Reageert vanuit een negatief zelfbeeld
</t>
        </r>
      </text>
    </comment>
    <comment ref="A11"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A12" authorId="0" shapeId="0">
      <text>
        <r>
          <rPr>
            <sz val="8"/>
            <color indexed="81"/>
            <rFont val="Tahoma"/>
            <family val="2"/>
          </rPr>
          <t xml:space="preserve">Kan een probleem niet goed aanpakken en zo tot een oplossing komen; kan zich niet inleven in de situatie
</t>
        </r>
      </text>
    </comment>
    <comment ref="A13" authorId="0" shapeId="0">
      <text>
        <r>
          <rPr>
            <sz val="8"/>
            <color indexed="81"/>
            <rFont val="Tahoma"/>
            <family val="2"/>
          </rPr>
          <t xml:space="preserve">Presteert door spanning lager op een taak dan waartoe hij in principe in staat moet zijn; spanning blokkeert hem.
</t>
        </r>
      </text>
    </comment>
    <comment ref="A14" authorId="0" shapeId="0">
      <text>
        <r>
          <rPr>
            <sz val="8"/>
            <color indexed="81"/>
            <rFont val="Tahoma"/>
            <family val="2"/>
          </rPr>
          <t xml:space="preserve">Kan zich slecht aanpassen aan wisselende omstandigheden. Is bijvoorbeeld star, dwangmatig, overaangepast, sociaal wenselijk.
</t>
        </r>
      </text>
    </comment>
    <comment ref="A15" authorId="0" shapeId="0">
      <text>
        <r>
          <rPr>
            <sz val="8"/>
            <color indexed="81"/>
            <rFont val="Tahoma"/>
            <family val="2"/>
          </rPr>
          <t xml:space="preserve">Is niet in staat zijn eigen aandeel, rol te benoemen en onder ogen te zien.
</t>
        </r>
      </text>
    </comment>
    <comment ref="A16" authorId="0" shapeId="0">
      <text>
        <r>
          <rPr>
            <sz val="8"/>
            <color indexed="81"/>
            <rFont val="Tahoma"/>
            <family val="2"/>
          </rPr>
          <t xml:space="preserve">Het is zorgelijk wanneer hij afwachtend, teruggetrokken en passief is. Het ontbreekt aan actief-zijn en ondernemeningslust
</t>
        </r>
      </text>
    </comment>
    <comment ref="A18"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A19" authorId="0" shapeId="0">
      <text>
        <r>
          <rPr>
            <sz val="8"/>
            <color indexed="81"/>
            <rFont val="Tahoma"/>
            <family val="2"/>
          </rPr>
          <t xml:space="preserve">Gaat snel de strijd aan met het gezag, is negatief tegen docenten, gaat snel in verzet, speelt uit en manipuleert.
</t>
        </r>
      </text>
    </comment>
    <comment ref="A20" authorId="0" shapeId="0">
      <text>
        <r>
          <rPr>
            <sz val="8"/>
            <color indexed="81"/>
            <rFont val="Tahoma"/>
            <family val="2"/>
          </rPr>
          <t xml:space="preserve">Stelt nauwelijks of geen vragen
</t>
        </r>
      </text>
    </comment>
    <comment ref="A21" authorId="0" shapeId="0">
      <text>
        <r>
          <rPr>
            <sz val="8"/>
            <color indexed="81"/>
            <rFont val="Tahoma"/>
            <family val="2"/>
          </rPr>
          <t xml:space="preserve">Reageert slecht op hulp, staat er niet voor open, laat zich niet of slecht helpen
</t>
        </r>
      </text>
    </comment>
    <comment ref="A22" authorId="0" shapeId="0">
      <text>
        <r>
          <rPr>
            <sz val="8"/>
            <color indexed="81"/>
            <rFont val="Tahoma"/>
            <family val="2"/>
          </rPr>
          <t xml:space="preserve">Vraagt overmatig, vaak op negatieve manier om aandacht. Moet onevenredig vaak toegesproken of geholpen worden
</t>
        </r>
      </text>
    </comment>
    <comment ref="A24" authorId="0" shapeId="0">
      <text>
        <r>
          <rPr>
            <sz val="8"/>
            <color indexed="81"/>
            <rFont val="Tahoma"/>
            <family val="2"/>
          </rPr>
          <t xml:space="preserve">Laat zich makkelijk meeslepen, neemt onrust van anderen makkelijk over, houdt zijn eigen lijn niet vast. Neemt geen eigen standpunt in
</t>
        </r>
      </text>
    </comment>
    <comment ref="A25" authorId="0" shapeId="0">
      <text>
        <r>
          <rPr>
            <sz val="8"/>
            <color indexed="81"/>
            <rFont val="Tahoma"/>
            <family val="2"/>
          </rPr>
          <t xml:space="preserve">Is erop uit om anderen mee te slepen. Gebruikt clownesk of brutaal gedrag om anderen voor zich te winnen
</t>
        </r>
      </text>
    </comment>
    <comment ref="A26"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A27" authorId="0" shapeId="0">
      <text>
        <r>
          <rPr>
            <sz val="8"/>
            <color indexed="81"/>
            <rFont val="Tahoma"/>
            <family val="2"/>
          </rPr>
          <t xml:space="preserve">Heeft veel kritiek op anderen, denkt negatief over anderen en uit zich negatief over hen, heeft geen respect
</t>
        </r>
      </text>
    </comment>
    <comment ref="A28"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A29" authorId="0" shapeId="0">
      <text>
        <r>
          <rPr>
            <sz val="8"/>
            <color indexed="81"/>
            <rFont val="Tahoma"/>
            <family val="2"/>
          </rPr>
          <t xml:space="preserve">Maakt misbruik van informatie of situaties om doelbewust anderen te kwetsen; stookt anderen op hetzelfde te doen
</t>
        </r>
      </text>
    </comment>
    <comment ref="A30"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A31" authorId="0" shapeId="0">
      <text>
        <r>
          <rPr>
            <sz val="8"/>
            <color indexed="81"/>
            <rFont val="Tahoma"/>
            <family val="2"/>
          </rPr>
          <t xml:space="preserve">Kan zich niet verplaatsen in anderen, noch voelt hij aan hoe hij overkomt bij anderen, noch voelt hij aan wat anderen bedoelen
</t>
        </r>
      </text>
    </comment>
    <comment ref="A32" authorId="0" shapeId="0">
      <text>
        <r>
          <rPr>
            <sz val="8"/>
            <color indexed="81"/>
            <rFont val="Tahoma"/>
            <family val="2"/>
          </rPr>
          <t xml:space="preserve">Kan geen kritiek of commentaar verdragen, noch er iets mee doen. Kan niet omgaan met grapjes en plagerijen
</t>
        </r>
      </text>
    </comment>
    <comment ref="A33" authorId="0" shapeId="0">
      <text>
        <r>
          <rPr>
            <sz val="8"/>
            <color indexed="81"/>
            <rFont val="Tahoma"/>
            <family val="2"/>
          </rPr>
          <t xml:space="preserve">Kan, of wil  zijn diensten niet aan anderen aanbieden om die ander te helpen of te steunen
</t>
        </r>
      </text>
    </comment>
    <comment ref="A34" authorId="0" shapeId="0">
      <text>
        <r>
          <rPr>
            <sz val="8"/>
            <color indexed="81"/>
            <rFont val="Tahoma"/>
            <family val="2"/>
          </rPr>
          <t xml:space="preserve">Is opvallend verstorend aanwezig, ondermijnt zo de gang van zaken, verstoort de orde. Dringt zijn wil op aan anderen.
</t>
        </r>
      </text>
    </comment>
    <comment ref="A36" authorId="0" shapeId="0">
      <text>
        <r>
          <rPr>
            <sz val="8"/>
            <color indexed="81"/>
            <rFont val="Tahoma"/>
            <family val="2"/>
          </rPr>
          <t xml:space="preserve">Doet niet mee met de les, is niet positief gericht en betrokken om een (school)taak tot een goed einde te brengen. Laat vermijdend gedrag zien
</t>
        </r>
      </text>
    </comment>
    <comment ref="A37" authorId="0" shapeId="0">
      <text>
        <r>
          <rPr>
            <sz val="8"/>
            <color indexed="81"/>
            <rFont val="Tahoma"/>
            <family val="2"/>
          </rPr>
          <t xml:space="preserve">Kan niet gedurende een bepaalde tijd zijn aandacht op een taak richten en die aandacht vast-/volhouden. Droomt veel weg
</t>
        </r>
      </text>
    </comment>
    <comment ref="A38"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A39"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A40" authorId="0" shapeId="0">
      <text>
        <r>
          <rPr>
            <sz val="8"/>
            <color indexed="81"/>
            <rFont val="Tahoma"/>
            <family val="2"/>
          </rPr>
          <t xml:space="preserve">Kan niet binnen een bepaalde tijd een hoeveelheid werk afkrijgen. Heeft onvoldoende tempo
</t>
        </r>
      </text>
    </comment>
    <comment ref="A41" authorId="0" shapeId="0">
      <text>
        <r>
          <rPr>
            <sz val="8"/>
            <color indexed="81"/>
            <rFont val="Tahoma"/>
            <family val="2"/>
          </rPr>
          <t xml:space="preserve">Is, bv bij tegenslag, niet in staat om zijn werk af te maken, onderbreekt zijn werk steeds. Wil/kan geen nieuwe strategieen bedenken.
</t>
        </r>
      </text>
    </comment>
    <comment ref="A42" authorId="0" shapeId="0">
      <text>
        <r>
          <rPr>
            <sz val="8"/>
            <color indexed="81"/>
            <rFont val="Tahoma"/>
            <family val="2"/>
          </rPr>
          <t xml:space="preserve">Heeft zijn huiswerk meestal niet in orde. Zowel het opschrijven als het maken/ leren levert problemen op
</t>
        </r>
      </text>
    </comment>
    <comment ref="A43" authorId="0" shapeId="0">
      <text>
        <r>
          <rPr>
            <sz val="8"/>
            <color indexed="81"/>
            <rFont val="Tahoma"/>
            <family val="2"/>
          </rPr>
          <t xml:space="preserve">Het werk is niet netjes verzorgd: handschrift, orde, kwaliteit zijn onvoldoende
</t>
        </r>
      </text>
    </comment>
    <comment ref="A44" authorId="0" shapeId="0">
      <text>
        <r>
          <rPr>
            <sz val="8"/>
            <color indexed="81"/>
            <rFont val="Tahoma"/>
            <family val="2"/>
          </rPr>
          <t xml:space="preserve">Kan niet alleen, zonder hulp zijn werk maken. Vertoont geen zelfverantwoordelijk gedrag
</t>
        </r>
      </text>
    </comment>
    <comment ref="A45" authorId="0" shapeId="0">
      <text>
        <r>
          <rPr>
            <sz val="8"/>
            <color indexed="81"/>
            <rFont val="Tahoma"/>
            <family val="2"/>
          </rPr>
          <t xml:space="preserve">Kan, na instructie, niet zelf aan de slag, heeft extra uitleg en veel herhaling nodig
</t>
        </r>
      </text>
    </comment>
    <comment ref="A46"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A48"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A49"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A50" authorId="0" shapeId="0">
      <text>
        <r>
          <rPr>
            <sz val="8"/>
            <color indexed="81"/>
            <rFont val="Tahoma"/>
            <family val="2"/>
          </rPr>
          <t xml:space="preserve">Heeft specifieke problemen bij technisch en/of begrijpend lezen
</t>
        </r>
      </text>
    </comment>
    <comment ref="A51" authorId="0" shapeId="0">
      <text>
        <r>
          <rPr>
            <sz val="8"/>
            <color indexed="81"/>
            <rFont val="Tahoma"/>
            <family val="2"/>
          </rPr>
          <t xml:space="preserve">Heeft specifieke reken- problemen. Mbt. automatiseren of inzicht
 </t>
        </r>
      </text>
    </comment>
    <comment ref="A52"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A53"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List>
</comments>
</file>

<file path=xl/comments2.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3.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4.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5.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6.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7.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8.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comments9.xml><?xml version="1.0" encoding="utf-8"?>
<comments xmlns="http://schemas.openxmlformats.org/spreadsheetml/2006/main">
  <authors>
    <author>Ponne</author>
  </authors>
  <commentList>
    <comment ref="C8" authorId="0" shapeId="0">
      <text>
        <r>
          <rPr>
            <sz val="8"/>
            <color indexed="81"/>
            <rFont val="Tahoma"/>
            <family val="2"/>
          </rPr>
          <t xml:space="preserve">Humeur is gedrukt; hij is somber, ongelukkig, verdrietig, gedeprimeerd, zenuwachtig, gespannen, angstig, veel schuld- en schaamtegevoelens, huilt veel.
</t>
        </r>
      </text>
    </comment>
    <comment ref="P8" authorId="0" shapeId="0">
      <text>
        <r>
          <rPr>
            <sz val="8"/>
            <color indexed="81"/>
            <rFont val="Tahoma"/>
            <family val="2"/>
          </rPr>
          <t>De leerling is vitaal; meestal vrolijk gestemd.</t>
        </r>
      </text>
    </comment>
    <comment ref="C9" authorId="0" shapeId="0">
      <text>
        <r>
          <rPr>
            <sz val="8"/>
            <color indexed="81"/>
            <rFont val="Tahoma"/>
            <family val="2"/>
          </rPr>
          <t>Ongelijkmatige stemming, soms uitgelaten, dan ineens weer somber</t>
        </r>
      </text>
    </comment>
    <comment ref="P9" authorId="0" shapeId="0">
      <text>
        <r>
          <rPr>
            <sz val="8"/>
            <color indexed="81"/>
            <rFont val="Tahoma"/>
            <family val="2"/>
          </rPr>
          <t>Is meestal gelijkmatig gestemd, zonder grote uitschieters.</t>
        </r>
      </text>
    </comment>
    <comment ref="C10" authorId="0" shapeId="0">
      <text>
        <r>
          <rPr>
            <sz val="8"/>
            <color indexed="81"/>
            <rFont val="Tahoma"/>
            <family val="2"/>
          </rPr>
          <t>Is in zijn bewegingen, woorden overmatig druk, onbeheerst</t>
        </r>
      </text>
    </comment>
    <comment ref="P10" authorId="0" shapeId="0">
      <text>
        <r>
          <rPr>
            <sz val="8"/>
            <color indexed="81"/>
            <rFont val="Tahoma"/>
            <family val="2"/>
          </rPr>
          <t>Is rustig; gedraagt zich beheerst.</t>
        </r>
      </text>
    </comment>
    <comment ref="C11" authorId="0" shapeId="0">
      <text>
        <r>
          <rPr>
            <sz val="8"/>
            <color indexed="81"/>
            <rFont val="Tahoma"/>
            <family val="2"/>
          </rPr>
          <t xml:space="preserve">Handelt zonder nadenken over de gevolgen, doet maar; reageert in opwelling.
</t>
        </r>
      </text>
    </comment>
    <comment ref="P11" authorId="0" shapeId="0">
      <text>
        <r>
          <rPr>
            <sz val="8"/>
            <color indexed="81"/>
            <rFont val="Tahoma"/>
            <family val="2"/>
          </rPr>
          <t>Denkt na voor hij iets doet of zegt. Reageert bedachtzaam.</t>
        </r>
      </text>
    </comment>
    <comment ref="C12" authorId="0" shapeId="0">
      <text>
        <r>
          <rPr>
            <sz val="8"/>
            <color indexed="81"/>
            <rFont val="Tahoma"/>
            <family val="2"/>
          </rPr>
          <t xml:space="preserve">Is verbaal of fysiek zo aanwezig dat hij grenzen van anderen overschrijdt. Is brutaal, uitdagend, wreed, gemeen, vernielt spullen, vecht veel, is intimiderend, driftig. Wil dat zijn wensen onmiddellijk ingewilligd worden
</t>
        </r>
      </text>
    </comment>
    <comment ref="P12" authorId="0" shapeId="0">
      <text>
        <r>
          <rPr>
            <sz val="8"/>
            <color indexed="81"/>
            <rFont val="Tahoma"/>
            <family val="2"/>
          </rPr>
          <t xml:space="preserve">Kan zich goed beheersen; blijft rustig, ook als hij het ergens niet mee eens is; kan zijn reactie uitstellen.
</t>
        </r>
      </text>
    </comment>
    <comment ref="C13" authorId="0" shapeId="0">
      <text>
        <r>
          <rPr>
            <sz val="8"/>
            <color indexed="81"/>
            <rFont val="Tahoma"/>
            <family val="2"/>
          </rPr>
          <t xml:space="preserve">Vertelt niet wat er in hem omgaat, uit zich niet. Anderen weten niet wat er in hem omgaat. Wil zich niet uiten of durft niet voor zijn gevoel uit te komen
</t>
        </r>
      </text>
    </comment>
    <comment ref="P13" authorId="0" shapeId="0">
      <text>
        <r>
          <rPr>
            <sz val="8"/>
            <color indexed="81"/>
            <rFont val="Tahoma"/>
            <family val="2"/>
          </rPr>
          <t xml:space="preserve">Is open, laat merken als hij ergens mee zit; vertelt wat hem bezighoudt.
</t>
        </r>
      </text>
    </comment>
    <comment ref="C14" authorId="0" shapeId="0">
      <text>
        <r>
          <rPr>
            <sz val="8"/>
            <color indexed="81"/>
            <rFont val="Tahoma"/>
            <family val="2"/>
          </rPr>
          <t xml:space="preserve">Is onzeker van zichzelf, heeft weinig vertrouwen in zichzelf. Reageert vanuit een negatief zelfbeeld; vraagt steeds om bevestiging.
</t>
        </r>
      </text>
    </comment>
    <comment ref="P14" authorId="0" shapeId="0">
      <text>
        <r>
          <rPr>
            <sz val="8"/>
            <color indexed="81"/>
            <rFont val="Tahoma"/>
            <family val="2"/>
          </rPr>
          <t xml:space="preserve">Heeft vertrouwen in zichzelf; is zelfverzekerd; heeft een positief zelfbeeld.
</t>
        </r>
      </text>
    </comment>
    <comment ref="C15" authorId="0" shapeId="0">
      <text>
        <r>
          <rPr>
            <sz val="8"/>
            <color indexed="81"/>
            <rFont val="Tahoma"/>
            <family val="2"/>
          </rPr>
          <t xml:space="preserve">Lijkt zich niet schuldig te voelen na zich misdragen te hebben, liegt, spijbelt. Houdt zich niet aan regels, er zijn vraagtekens bij gewetensontwikkeling; voelt niet aan wat hoort, passend is in een bepaalde groep.
</t>
        </r>
      </text>
    </comment>
    <comment ref="P15" authorId="0" shapeId="0">
      <text>
        <r>
          <rPr>
            <sz val="8"/>
            <color indexed="81"/>
            <rFont val="Tahoma"/>
            <family val="2"/>
          </rPr>
          <t xml:space="preserve">Hij weet hoe het hoort; laat merken dat hij zich schuldig voelt bij een overtreding; kan zich aan regels en afspraken houden.
</t>
        </r>
      </text>
    </comment>
    <comment ref="C16" authorId="0" shapeId="0">
      <text>
        <r>
          <rPr>
            <sz val="8"/>
            <color indexed="81"/>
            <rFont val="Tahoma"/>
            <family val="2"/>
          </rPr>
          <t xml:space="preserve">Kan een probleem niet goed aanpakken en zo tot een oplossing komen; kan zich niet inleven in een situatie of een andere persoon
</t>
        </r>
      </text>
    </comment>
    <comment ref="P16" authorId="0" shapeId="0">
      <text>
        <r>
          <rPr>
            <sz val="8"/>
            <color indexed="81"/>
            <rFont val="Tahoma"/>
            <family val="2"/>
          </rPr>
          <t>Hij kan een probleem goed aanpakken en zo tot een oplossing komen; kan zich inleven in een situatie of een andere persoon.</t>
        </r>
      </text>
    </comment>
    <comment ref="C17" authorId="0" shapeId="0">
      <text>
        <r>
          <rPr>
            <sz val="8"/>
            <color indexed="81"/>
            <rFont val="Tahoma"/>
            <family val="2"/>
          </rPr>
          <t xml:space="preserve">Presteert door spanning lager op een taak dan waartoe hij in principe in staat moet zijn; spanning, onzekerheid blokkeren hem.
Hij vertoont faalangst.
</t>
        </r>
      </text>
    </comment>
    <comment ref="P17" authorId="0" shapeId="0">
      <text>
        <r>
          <rPr>
            <sz val="8"/>
            <color indexed="81"/>
            <rFont val="Tahoma"/>
            <family val="2"/>
          </rPr>
          <t xml:space="preserve">Spanning voor een taak leidt niet tot lagere prestaties, maar laat hem juist goed, of zelfs beter presteren.
</t>
        </r>
      </text>
    </comment>
    <comment ref="C18" authorId="0" shapeId="0">
      <text>
        <r>
          <rPr>
            <sz val="8"/>
            <color indexed="81"/>
            <rFont val="Tahoma"/>
            <family val="2"/>
          </rPr>
          <t xml:space="preserve">Kan zich slecht aanpassen aan wisselende omstandigheden. Is bijvoorbeeld star, dwangmatig, overaangepast, sociaal wenselijk.
</t>
        </r>
      </text>
    </comment>
    <comment ref="P18" authorId="0" shapeId="0">
      <text>
        <r>
          <rPr>
            <sz val="8"/>
            <color indexed="81"/>
            <rFont val="Tahoma"/>
            <family val="2"/>
          </rPr>
          <t xml:space="preserve">Hij kan zich soepel aanpassen aan veranderde omstandigheden; is flexibel.
</t>
        </r>
      </text>
    </comment>
    <comment ref="C19" authorId="0" shapeId="0">
      <text>
        <r>
          <rPr>
            <sz val="8"/>
            <color indexed="81"/>
            <rFont val="Tahoma"/>
            <family val="2"/>
          </rPr>
          <t xml:space="preserve">Is niet in staat zijn eigen aandeel, rol te benoemen en onder ogen te zien.
</t>
        </r>
      </text>
    </comment>
    <comment ref="P19" authorId="0" shapeId="0">
      <text>
        <r>
          <rPr>
            <sz val="8"/>
            <color indexed="81"/>
            <rFont val="Tahoma"/>
            <family val="2"/>
          </rPr>
          <t xml:space="preserve">Hij is in staat zijn eigen aandeel, rol te benoemen en onder ogen te zien.
</t>
        </r>
      </text>
    </comment>
    <comment ref="C20" authorId="0" shapeId="0">
      <text>
        <r>
          <rPr>
            <sz val="8"/>
            <color indexed="81"/>
            <rFont val="Tahoma"/>
            <family val="2"/>
          </rPr>
          <t xml:space="preserve">Is afwachtend, teruggetrokken en passief. Het ontbreekt aan actief-zijn en ondernemeningslust. 
</t>
        </r>
      </text>
    </comment>
    <comment ref="P20" authorId="0" shapeId="0">
      <text>
        <r>
          <rPr>
            <sz val="8"/>
            <color indexed="81"/>
            <rFont val="Tahoma"/>
            <family val="2"/>
          </rPr>
          <t xml:space="preserve">Is actief en ondernemend; neemt initiatieven en wacht niet alleen maar af.
</t>
        </r>
      </text>
    </comment>
    <comment ref="C22" authorId="0" shapeId="0">
      <text>
        <r>
          <rPr>
            <sz val="8"/>
            <color indexed="81"/>
            <rFont val="Tahoma"/>
            <family val="2"/>
          </rPr>
          <t xml:space="preserve">Kan geen opmerkingen over zijn gedrag accepteren: kan er niet naar luisteren, erover denken en zijn gedrag dan aanpassen. Hij reageert vaak met ‘  ja maar . . '. 
Hij reageert slecht op correcties, houdt zich niet aan afgesproken regels. Heeft veel waarschuwingen cq straf nodig.
</t>
        </r>
      </text>
    </comment>
    <comment ref="P22" authorId="0" shapeId="0">
      <text>
        <r>
          <rPr>
            <sz val="8"/>
            <color indexed="81"/>
            <rFont val="Tahoma"/>
            <family val="2"/>
          </rPr>
          <t xml:space="preserve">Kan opmerkingen over zijn gedrag accepteren: kan er rustig naar luisteren, zonder gelijk 'ja maar' te roepen; kan er over denken en probeert dan aantoonbaar zijn gedrag aan te passen.
</t>
        </r>
      </text>
    </comment>
    <comment ref="C23" authorId="0" shapeId="0">
      <text>
        <r>
          <rPr>
            <sz val="8"/>
            <color indexed="81"/>
            <rFont val="Tahoma"/>
            <family val="2"/>
          </rPr>
          <t xml:space="preserve">Gaat snel de strijd aan met het gezag, is negatief tegen docenten, gaat snel in verzet, speelt uit en manipuleert.
</t>
        </r>
      </text>
    </comment>
    <comment ref="P23" authorId="0" shapeId="0">
      <text>
        <r>
          <rPr>
            <sz val="8"/>
            <color indexed="81"/>
            <rFont val="Tahoma"/>
            <family val="2"/>
          </rPr>
          <t xml:space="preserve">Doet goed wat er gezegd wordt, gaat niet de strijd aan met het gezag.
</t>
        </r>
      </text>
    </comment>
    <comment ref="C24" authorId="0" shapeId="0">
      <text>
        <r>
          <rPr>
            <sz val="8"/>
            <color indexed="81"/>
            <rFont val="Tahoma"/>
            <family val="2"/>
          </rPr>
          <t>Stelt nauwelijks of geen vragen.</t>
        </r>
      </text>
    </comment>
    <comment ref="P24" authorId="0" shapeId="0">
      <text>
        <r>
          <rPr>
            <sz val="8"/>
            <color indexed="81"/>
            <rFont val="Tahoma"/>
            <family val="2"/>
          </rPr>
          <t>Kan goed om hulp vragen, als hij er alleen niet uitkomt.</t>
        </r>
      </text>
    </comment>
    <comment ref="C25" authorId="0" shapeId="0">
      <text>
        <r>
          <rPr>
            <sz val="8"/>
            <color indexed="81"/>
            <rFont val="Tahoma"/>
            <family val="2"/>
          </rPr>
          <t xml:space="preserve">Reageert slecht op hulp, staat er niet voor open, laat zich niet of slecht helpen.
</t>
        </r>
      </text>
    </comment>
    <comment ref="P25" authorId="0" shapeId="0">
      <text>
        <r>
          <rPr>
            <sz val="8"/>
            <color indexed="81"/>
            <rFont val="Tahoma"/>
            <family val="2"/>
          </rPr>
          <t xml:space="preserve">Reageert goed op hulp; staat er open voor, laat zich goed helpen.
</t>
        </r>
      </text>
    </comment>
    <comment ref="C26" authorId="0" shapeId="0">
      <text>
        <r>
          <rPr>
            <sz val="8"/>
            <color indexed="81"/>
            <rFont val="Tahoma"/>
            <family val="2"/>
          </rPr>
          <t xml:space="preserve">Vraagt overmatig, vaak op negatieve manier om aandacht. Moet onevenredig vaak toegesproken of geholpen worden
</t>
        </r>
      </text>
    </comment>
    <comment ref="P26" authorId="0" shapeId="0">
      <text>
        <r>
          <rPr>
            <sz val="8"/>
            <color indexed="81"/>
            <rFont val="Tahoma"/>
            <family val="2"/>
          </rPr>
          <t xml:space="preserve">Vraagt op een goede, gepaste en adequate manier om hulp of steun.
</t>
        </r>
      </text>
    </comment>
    <comment ref="C28" authorId="0" shapeId="0">
      <text>
        <r>
          <rPr>
            <sz val="8"/>
            <color indexed="81"/>
            <rFont val="Tahoma"/>
            <family val="2"/>
          </rPr>
          <t xml:space="preserve">Laat zich makkelijk meeslepen, neemt onrust van anderen makkelijk over, houdt zijn eigen lijn niet vast. Neemt geen eigen standpunt in.
</t>
        </r>
      </text>
    </comment>
    <comment ref="P28" authorId="0" shapeId="0">
      <text>
        <r>
          <rPr>
            <sz val="8"/>
            <color indexed="81"/>
            <rFont val="Tahoma"/>
            <family val="2"/>
          </rPr>
          <t xml:space="preserve">Kan zich goed richten op zijn eigen zaken; kan zijn eigen lijn kiezen en laat zich niet gemakkelijk meeslepen in onrust, negativiteit van anderen. Kan een eigen standpunt innemen.
</t>
        </r>
      </text>
    </comment>
    <comment ref="C29" authorId="0" shapeId="0">
      <text>
        <r>
          <rPr>
            <sz val="8"/>
            <color indexed="81"/>
            <rFont val="Tahoma"/>
            <family val="2"/>
          </rPr>
          <t xml:space="preserve">Is erop uit om anderen mee te slepen. Gebruikt clownesk of brutaal gedrag om anderen voor zich te winnen.
</t>
        </r>
      </text>
    </comment>
    <comment ref="P29" authorId="0" shapeId="0">
      <text>
        <r>
          <rPr>
            <sz val="8"/>
            <color indexed="81"/>
            <rFont val="Tahoma"/>
            <family val="2"/>
          </rPr>
          <t xml:space="preserve">Heeft een positieve invloed op anderen; kan hen inspireren, motiveren tot positieve zaken. Kan ook anderen met rust laten.
</t>
        </r>
      </text>
    </comment>
    <comment ref="C30" authorId="0" shapeId="0">
      <text>
        <r>
          <rPr>
            <sz val="8"/>
            <color indexed="81"/>
            <rFont val="Tahoma"/>
            <family val="2"/>
          </rPr>
          <t>Kan geen taken, opdrachten aan anderen uitdelen, noch ze van anderen accepteren</t>
        </r>
        <r>
          <rPr>
            <b/>
            <sz val="8"/>
            <color indexed="81"/>
            <rFont val="Tahoma"/>
            <family val="2"/>
          </rPr>
          <t xml:space="preserve">
</t>
        </r>
        <r>
          <rPr>
            <sz val="8"/>
            <color indexed="81"/>
            <rFont val="Tahoma"/>
            <family val="2"/>
          </rPr>
          <t>Is erg op zichzelf of samenwerken draait op ruzie uit.</t>
        </r>
      </text>
    </comment>
    <comment ref="P30" authorId="0" shapeId="0">
      <text>
        <r>
          <rPr>
            <sz val="8"/>
            <color indexed="81"/>
            <rFont val="Tahoma"/>
            <family val="2"/>
          </rPr>
          <t>Kan goed taken, opdrachten samen met anderen uitvoeren.</t>
        </r>
      </text>
    </comment>
    <comment ref="C31" authorId="0" shapeId="0">
      <text>
        <r>
          <rPr>
            <sz val="8"/>
            <color indexed="81"/>
            <rFont val="Tahoma"/>
            <family val="2"/>
          </rPr>
          <t xml:space="preserve">Heeft veel kritiek op anderen, denkt negatief over anderen en uit zich negatief over hen, heeft geen respect.
</t>
        </r>
      </text>
    </comment>
    <comment ref="P31" authorId="0" shapeId="0">
      <text>
        <r>
          <rPr>
            <sz val="8"/>
            <color indexed="81"/>
            <rFont val="Tahoma"/>
            <family val="2"/>
          </rPr>
          <t xml:space="preserve">Gaat positief, respectvol met anderen om, denkt positief over anderen en wil iets van hen aannemen.
</t>
        </r>
      </text>
    </comment>
    <comment ref="C32" authorId="0" shapeId="0">
      <text>
        <r>
          <rPr>
            <sz val="8"/>
            <color indexed="81"/>
            <rFont val="Tahoma"/>
            <family val="2"/>
          </rPr>
          <t xml:space="preserve">Heeft geen goede plek in de groep, hoort er niet bij. Kan zich niet voegen, aanpassen, bemoeit zich teveel met anderen. 
Doet geen moeite bij de groep te horen; lijkt contactuele vaardigheden te missen.
</t>
        </r>
      </text>
    </comment>
    <comment ref="P32" authorId="0" shapeId="0">
      <text>
        <r>
          <rPr>
            <sz val="8"/>
            <color indexed="81"/>
            <rFont val="Tahoma"/>
            <family val="2"/>
          </rPr>
          <t xml:space="preserve">Heeft een goede plek in de groep; hoort erbij; kan zich voegen, aan-passen. Doet moeite bij de groep te horen; heeft goede contactuele vaardigheden.
</t>
        </r>
      </text>
    </comment>
    <comment ref="C33" authorId="0" shapeId="0">
      <text>
        <r>
          <rPr>
            <sz val="8"/>
            <color indexed="81"/>
            <rFont val="Tahoma"/>
            <family val="2"/>
          </rPr>
          <t xml:space="preserve">Maakt misbruik van informatie of situaties om doelbewust anderen te kwetsen of stookt anderen op hetzelfde te doen
</t>
        </r>
      </text>
    </comment>
    <comment ref="P33" authorId="0" shapeId="0">
      <text>
        <r>
          <rPr>
            <sz val="8"/>
            <color indexed="81"/>
            <rFont val="Tahoma"/>
            <family val="2"/>
          </rPr>
          <t xml:space="preserve">Toont respectvol gedrag naar zowel leeftijdsgenoten als volwassenen.
</t>
        </r>
      </text>
    </comment>
    <comment ref="C34" authorId="0" shapeId="0">
      <text>
        <r>
          <rPr>
            <sz val="8"/>
            <color indexed="81"/>
            <rFont val="Tahoma"/>
            <family val="2"/>
          </rPr>
          <t xml:space="preserve">Kan niet op een goede, assertieve manier voor zichzelf opkomen. Doet dit op een verkeerde manier: door zich subassertief, afhankelijk, vastklampend, of juist agressief. te gedragen. Wordt geplaagd, gepest. Is sociaal onhandig, mist sociale vaardigheden.
</t>
        </r>
      </text>
    </comment>
    <comment ref="P34" authorId="0" shapeId="0">
      <text>
        <r>
          <rPr>
            <sz val="8"/>
            <color indexed="81"/>
            <rFont val="Tahoma"/>
            <family val="2"/>
          </rPr>
          <t xml:space="preserve">Kan op een goede, assertieve manier voor zichzelf opkomen.
</t>
        </r>
      </text>
    </comment>
    <comment ref="C35" authorId="0" shapeId="0">
      <text>
        <r>
          <rPr>
            <sz val="8"/>
            <color indexed="81"/>
            <rFont val="Tahoma"/>
            <family val="2"/>
          </rPr>
          <t xml:space="preserve">Kan zich niet verplaatsen in anderen, noch voelt hij aan hoe hij overkomt bij anderen, noch voelt hij aan wat anderen bedoelen.
</t>
        </r>
      </text>
    </comment>
    <comment ref="P35" authorId="0" shapeId="0">
      <text>
        <r>
          <rPr>
            <sz val="8"/>
            <color indexed="81"/>
            <rFont val="Tahoma"/>
            <family val="2"/>
          </rPr>
          <t xml:space="preserve">Kan zich verplaatsen in anderen; voelt aan hoe hij overkomt; voelt aan wat anderen bedoelen.
</t>
        </r>
      </text>
    </comment>
    <comment ref="C36" authorId="0" shapeId="0">
      <text>
        <r>
          <rPr>
            <sz val="8"/>
            <color indexed="81"/>
            <rFont val="Tahoma"/>
            <family val="2"/>
          </rPr>
          <t xml:space="preserve">Kan geen kritiek of commentaar verdragen, noch er iets mee doen. Kan niet omgaan met grapjes en plagerijen.
</t>
        </r>
      </text>
    </comment>
    <comment ref="P36" authorId="0" shapeId="0">
      <text>
        <r>
          <rPr>
            <sz val="8"/>
            <color indexed="81"/>
            <rFont val="Tahoma"/>
            <family val="2"/>
          </rPr>
          <t xml:space="preserve">Kan kritiek of commentaar verdragen en er ook iets mee doen. Kan goed omgaan met grapjes en plagerijen.
</t>
        </r>
      </text>
    </comment>
    <comment ref="C37" authorId="0" shapeId="0">
      <text>
        <r>
          <rPr>
            <sz val="8"/>
            <color indexed="81"/>
            <rFont val="Tahoma"/>
            <family val="2"/>
          </rPr>
          <t xml:space="preserve">Kan, of wil  zijn diensten niet aan anderen aanbieden om die ander te helpen of te steunen.
</t>
        </r>
      </text>
    </comment>
    <comment ref="P37" authorId="0" shapeId="0">
      <text>
        <r>
          <rPr>
            <sz val="8"/>
            <color indexed="81"/>
            <rFont val="Tahoma"/>
            <family val="2"/>
          </rPr>
          <t xml:space="preserve">Kan zijn diensten aan anderen aanbieden om die ander te helpen of te steunen.
</t>
        </r>
      </text>
    </comment>
    <comment ref="C38" authorId="0" shapeId="0">
      <text>
        <r>
          <rPr>
            <sz val="8"/>
            <color indexed="81"/>
            <rFont val="Tahoma"/>
            <family val="2"/>
          </rPr>
          <t xml:space="preserve">Is opvallend verstorend aanwezig, ondermijnt zo de gang van zaken, verstoort de orde. Dringt zijn wil op aan anderen.
</t>
        </r>
      </text>
    </comment>
    <comment ref="P38" authorId="0" shapeId="0">
      <text>
        <r>
          <rPr>
            <sz val="8"/>
            <color indexed="81"/>
            <rFont val="Tahoma"/>
            <family val="2"/>
          </rPr>
          <t>Kan zich volgend opstellen en probeert niet de zaken negatief naar zijn hand te zetten.</t>
        </r>
      </text>
    </comment>
    <comment ref="C40" authorId="0" shapeId="0">
      <text>
        <r>
          <rPr>
            <sz val="8"/>
            <color indexed="81"/>
            <rFont val="Tahoma"/>
            <family val="2"/>
          </rPr>
          <t xml:space="preserve">Doet niet mee met de les, is niet positief gericht en betrokken om een (school)taak tot een goed einde te brengen. Laat vermijdend gedrag zien.
</t>
        </r>
      </text>
    </comment>
    <comment ref="P40" authorId="0" shapeId="0">
      <text>
        <r>
          <rPr>
            <sz val="8"/>
            <color indexed="81"/>
            <rFont val="Tahoma"/>
            <family val="2"/>
          </rPr>
          <t xml:space="preserve">Doet mee in de les; is positief gericht en betrokken om een (school)taak tot een goed einde te brengen.
</t>
        </r>
      </text>
    </comment>
    <comment ref="C41" authorId="0" shapeId="0">
      <text>
        <r>
          <rPr>
            <sz val="8"/>
            <color indexed="81"/>
            <rFont val="Tahoma"/>
            <family val="2"/>
          </rPr>
          <t xml:space="preserve">Kan niet gedurende een langere tijd zijn aandacht op een taak richten en die aandacht vast-/volhouden. Droomt veel weg.
</t>
        </r>
      </text>
    </comment>
    <comment ref="P41" authorId="0" shapeId="0">
      <text>
        <r>
          <rPr>
            <sz val="8"/>
            <color indexed="81"/>
            <rFont val="Tahoma"/>
            <family val="2"/>
          </rPr>
          <t xml:space="preserve">Kan gedurende een bepaalde tijd zijn aandacht op een taak richten en die aandacht vast-/volhouden. 
</t>
        </r>
      </text>
    </comment>
    <comment ref="C42" authorId="0" shapeId="0">
      <text>
        <r>
          <rPr>
            <sz val="8"/>
            <color indexed="81"/>
            <rFont val="Tahoma"/>
            <family val="2"/>
          </rPr>
          <t xml:space="preserve">Kan informatie niet gedurende een langere tijd onthouden. Vergeet veel. Heeft veel herhaling nodig. Moeite met onthouden van visuele of auditieve informatie.
</t>
        </r>
      </text>
    </comment>
    <comment ref="P42" authorId="0" shapeId="0">
      <text>
        <r>
          <rPr>
            <sz val="8"/>
            <color indexed="81"/>
            <rFont val="Tahoma"/>
            <family val="2"/>
          </rPr>
          <t xml:space="preserve">Kan informatie gedurende een langere tijd onthouden. 
</t>
        </r>
      </text>
    </comment>
    <comment ref="C43" authorId="0" shapeId="0">
      <text>
        <r>
          <rPr>
            <sz val="8"/>
            <color indexed="81"/>
            <rFont val="Tahoma"/>
            <family val="2"/>
          </rPr>
          <t xml:space="preserve">Heeft geen interesse in schoolse zaken, luistert niet naar het aangebodene. Probeert leer- of werktaken te ontlopen, is in de les vaak met andere zaken bezig.
</t>
        </r>
      </text>
    </comment>
    <comment ref="P43" authorId="0" shapeId="0">
      <text>
        <r>
          <rPr>
            <sz val="8"/>
            <color indexed="81"/>
            <rFont val="Tahoma"/>
            <family val="2"/>
          </rPr>
          <t>Heeft interesse in schoolse zaken; luistert naar het aangebodene. Probeert geen leer- of werktaken te ontlopen, is in de les gericht met zijn opdrachten bezig.</t>
        </r>
      </text>
    </comment>
    <comment ref="C44" authorId="0" shapeId="0">
      <text>
        <r>
          <rPr>
            <sz val="8"/>
            <color indexed="81"/>
            <rFont val="Tahoma"/>
            <family val="2"/>
          </rPr>
          <t xml:space="preserve">Kan niet binnen een bepaalde tijd een hoeveelheid werk afkrijgen. Heeft onvoldoende tempo.
</t>
        </r>
      </text>
    </comment>
    <comment ref="P44" authorId="0" shapeId="0">
      <text>
        <r>
          <rPr>
            <sz val="8"/>
            <color indexed="81"/>
            <rFont val="Tahoma"/>
            <family val="2"/>
          </rPr>
          <t xml:space="preserve">Kan binnen een bepaalde tijd een hoeveelheid werk afkrijgen. Heeft voldoende tempo.
</t>
        </r>
      </text>
    </comment>
    <comment ref="C45" authorId="0" shapeId="0">
      <text>
        <r>
          <rPr>
            <sz val="8"/>
            <color indexed="81"/>
            <rFont val="Tahoma"/>
            <family val="2"/>
          </rPr>
          <t xml:space="preserve">Is, bv bij tegenslag, niet in staat om zijn werk af te maken, onderbreekt zijn werk steeds. Wil/kan geen nieuwe strategieen bedenken.
</t>
        </r>
      </text>
    </comment>
    <comment ref="P45" authorId="0" shapeId="0">
      <text>
        <r>
          <rPr>
            <sz val="8"/>
            <color indexed="81"/>
            <rFont val="Tahoma"/>
            <family val="2"/>
          </rPr>
          <t xml:space="preserve">Kan, ook bij tegenslagen, zijn werk afmaken.
</t>
        </r>
      </text>
    </comment>
    <comment ref="C46" authorId="0" shapeId="0">
      <text>
        <r>
          <rPr>
            <sz val="8"/>
            <color indexed="81"/>
            <rFont val="Tahoma"/>
            <family val="2"/>
          </rPr>
          <t xml:space="preserve">Heeft zijn huiswerk meestal niet in orde. Zowel het opschrijven als het maken/ leren levert problemen op.
</t>
        </r>
      </text>
    </comment>
    <comment ref="P46" authorId="0" shapeId="0">
      <text>
        <r>
          <rPr>
            <sz val="8"/>
            <color indexed="81"/>
            <rFont val="Tahoma"/>
            <family val="2"/>
          </rPr>
          <t xml:space="preserve">Heeft zijn huiswerk meestal in orde. Zowel het opschrijven als het maken/ leren levert geen problemen op.
</t>
        </r>
      </text>
    </comment>
    <comment ref="C47" authorId="0" shapeId="0">
      <text>
        <r>
          <rPr>
            <sz val="8"/>
            <color indexed="81"/>
            <rFont val="Tahoma"/>
            <family val="2"/>
          </rPr>
          <t xml:space="preserve">Het werk is niet netjes verzorgd: handschrift, orde, kwaliteit zijn onvoldoende.
</t>
        </r>
      </text>
    </comment>
    <comment ref="P47" authorId="0" shapeId="0">
      <text>
        <r>
          <rPr>
            <sz val="8"/>
            <color indexed="81"/>
            <rFont val="Tahoma"/>
            <family val="2"/>
          </rPr>
          <t xml:space="preserve">Het werk is netjes verzorgd: handschrift, orde en kwaliteit zijn voldoende.
</t>
        </r>
      </text>
    </comment>
    <comment ref="C48" authorId="0" shapeId="0">
      <text>
        <r>
          <rPr>
            <sz val="8"/>
            <color indexed="81"/>
            <rFont val="Tahoma"/>
            <family val="2"/>
          </rPr>
          <t xml:space="preserve">Kan niet alleen, zonder hulp zijn werk maken. Vertoont geen zelfverantwoordelijk gedrag.
</t>
        </r>
      </text>
    </comment>
    <comment ref="P48" authorId="0" shapeId="0">
      <text>
        <r>
          <rPr>
            <sz val="8"/>
            <color indexed="81"/>
            <rFont val="Tahoma"/>
            <family val="2"/>
          </rPr>
          <t xml:space="preserve">Kan alleen, zonder hulp zijn werk maken. Vertoont zelfverantwoordelijk gedrag.
</t>
        </r>
      </text>
    </comment>
    <comment ref="C49" authorId="0" shapeId="0">
      <text>
        <r>
          <rPr>
            <sz val="8"/>
            <color indexed="81"/>
            <rFont val="Tahoma"/>
            <family val="2"/>
          </rPr>
          <t xml:space="preserve">Kan, na instructie, niet zelf aan de slag, heeft extra uitleg en veel herhaling nodig.
</t>
        </r>
      </text>
    </comment>
    <comment ref="P49" authorId="0" shapeId="0">
      <text>
        <r>
          <rPr>
            <sz val="8"/>
            <color indexed="81"/>
            <rFont val="Tahoma"/>
            <family val="2"/>
          </rPr>
          <t xml:space="preserve">Kan, na instructie, goed zelf aan de slag; heeft in het algemeen geen extra instructie of uitleg nodig.
</t>
        </r>
      </text>
    </comment>
    <comment ref="C50" authorId="0" shapeId="0">
      <text>
        <r>
          <rPr>
            <sz val="8"/>
            <color indexed="81"/>
            <rFont val="Tahoma"/>
            <family val="2"/>
          </rPr>
          <t xml:space="preserve">Is niet in staat zijn tijd en werk goed in te delen, is chaotisch. Kan de rode draad van de les niet volgen, werkt op een impulsieve, uitprobeer wijze. Werkt onvolledig onzorgvuldig en rommelig. Is te snel tevreden met zijn werkresultaat. Heeft een onoverzichtelijke werkagenda. Zijn spullen zijn ook vaak niet op orde.
</t>
        </r>
      </text>
    </comment>
    <comment ref="P50" authorId="0" shapeId="0">
      <text>
        <r>
          <rPr>
            <sz val="8"/>
            <color indexed="81"/>
            <rFont val="Tahoma"/>
            <family val="2"/>
          </rPr>
          <t xml:space="preserve">Is in staat zijn tijd en werk goed in te delen; kan goed ordenen en plannen. Zijn spullen zijn ook meestal goed op orde.
</t>
        </r>
      </text>
    </comment>
    <comment ref="C52" authorId="0" shapeId="0">
      <text>
        <r>
          <rPr>
            <sz val="8"/>
            <color indexed="81"/>
            <rFont val="Tahoma"/>
            <family val="2"/>
          </rPr>
          <t xml:space="preserve">Is niet in staat om zich leerstof goed eigen te maken en instructie op te pikken. Kan geen samenhang ontdekken in leerstofgegevens, kan het geleerde niet in andere situaties toepassen, doorziet oorzaak/ gevolg relaties niet, kan hoofd- en bijzaken niet goed onderscheiden.
</t>
        </r>
      </text>
    </comment>
    <comment ref="P52" authorId="0" shapeId="0">
      <text>
        <r>
          <rPr>
            <sz val="8"/>
            <color indexed="81"/>
            <rFont val="Tahoma"/>
            <family val="2"/>
          </rPr>
          <t xml:space="preserve">Is in staat om zich leerstof goed eigen te maken en instructie op te pikken. Kan samenhang ontdekken in leerstofgegevens. Kan het geleerde in andere situaties toepassen; doorziet vaak oorzaak/ gevolg relaties; kan hoofd- en bijzaken goed onderscheiden.
</t>
        </r>
      </text>
    </comment>
    <comment ref="C53" authorId="0" shapeId="0">
      <text>
        <r>
          <rPr>
            <sz val="8"/>
            <color indexed="81"/>
            <rFont val="Tahoma"/>
            <family val="2"/>
          </rPr>
          <t xml:space="preserve">Heeft moeite zich mondeling en/ of schriftelijk goed uit te drukken, woordenschat is beperkt, snapt vragen niet. Er zijn specifieke problemen op het gebied van de taal.
</t>
        </r>
      </text>
    </comment>
    <comment ref="P53" authorId="0" shapeId="0">
      <text>
        <r>
          <rPr>
            <sz val="8"/>
            <color indexed="81"/>
            <rFont val="Tahoma"/>
            <family val="2"/>
          </rPr>
          <t xml:space="preserve">Kan zich mondeling en/ of schriftelijk goed uitdrukken, de woordenschat is voldoende; snapt gesproken en geschreven taal voldoende. Taalverwerving gaat hem makkelijk af.
</t>
        </r>
      </text>
    </comment>
    <comment ref="C54" authorId="0" shapeId="0">
      <text>
        <r>
          <rPr>
            <sz val="8"/>
            <color indexed="81"/>
            <rFont val="Tahoma"/>
            <family val="2"/>
          </rPr>
          <t xml:space="preserve">Heeft specifieke problemen bij technisch en/of begrijpend lezen.
</t>
        </r>
      </text>
    </comment>
    <comment ref="P54" authorId="0" shapeId="0">
      <text>
        <r>
          <rPr>
            <sz val="8"/>
            <color indexed="81"/>
            <rFont val="Tahoma"/>
            <family val="2"/>
          </rPr>
          <t xml:space="preserve">Kan vlot teksten lezen en de inhoud begrijpen.
</t>
        </r>
      </text>
    </comment>
    <comment ref="C55" authorId="0" shapeId="0">
      <text>
        <r>
          <rPr>
            <sz val="8"/>
            <color indexed="81"/>
            <rFont val="Tahoma"/>
            <family val="2"/>
          </rPr>
          <t xml:space="preserve">Heeft specifieke reken- problemen. Mbt. automatiseren of inzicht.
 </t>
        </r>
      </text>
    </comment>
    <comment ref="P55" authorId="0" shapeId="0">
      <text>
        <r>
          <rPr>
            <sz val="8"/>
            <color indexed="81"/>
            <rFont val="Tahoma"/>
            <family val="2"/>
          </rPr>
          <t xml:space="preserve">Kan vlot bewerkingen uitvoeren; kan automatiseren en heeft reken- inzicht.
 </t>
        </r>
      </text>
    </comment>
    <comment ref="C56" authorId="0" shapeId="0">
      <text>
        <r>
          <rPr>
            <sz val="8"/>
            <color indexed="81"/>
            <rFont val="Tahoma"/>
            <family val="2"/>
          </rPr>
          <t xml:space="preserve">Heeft last van hoofdpijn, buikpijn, maagpijn, benauwd, misselijk, hyperventilatie, visuele problemen, gehoorproblemen, over- of ondergewicht. Grofmotorische problemen als botsen, struikelen, ongecontroleerde bewegingen. Of heeft fijn motorische problemen bij schrijven of hanteren van kleine materialen.
</t>
        </r>
      </text>
    </comment>
    <comment ref="P56" authorId="0" shapeId="0">
      <text>
        <r>
          <rPr>
            <sz val="8"/>
            <color indexed="81"/>
            <rFont val="Tahoma"/>
            <family val="2"/>
          </rPr>
          <t xml:space="preserve">Is gezond; heeft een goede conditie; is lenig en heeft een soepele motoriek.
</t>
        </r>
      </text>
    </comment>
    <comment ref="C57" authorId="0" shapeId="0">
      <text>
        <r>
          <rPr>
            <sz val="8"/>
            <color indexed="81"/>
            <rFont val="Tahoma"/>
            <family val="2"/>
          </rPr>
          <t xml:space="preserve">Heeft specifieke moeilijkheden op ruimtelijk gebied, wat naar voren kan komen bij vakken als wis- en natuurkunde, maar ook bij handvaardigheid en lichamelijke opvoeding.
</t>
        </r>
      </text>
    </comment>
    <comment ref="P57" authorId="0" shapeId="0">
      <text>
        <r>
          <rPr>
            <sz val="8"/>
            <color indexed="81"/>
            <rFont val="Tahoma"/>
            <family val="2"/>
          </rPr>
          <t xml:space="preserve">Heeft een bovengemiddeld ruimtelijk inzicht, wat blijkt bij vakken als wis- en natuurkunde, lichamelijke opvoeding en beeldende vorming.
</t>
        </r>
      </text>
    </comment>
  </commentList>
</comments>
</file>

<file path=xl/sharedStrings.xml><?xml version="1.0" encoding="utf-8"?>
<sst xmlns="http://schemas.openxmlformats.org/spreadsheetml/2006/main" count="2276" uniqueCount="841">
  <si>
    <t>Werkverzorging</t>
  </si>
  <si>
    <t>Zelfstandigheid</t>
  </si>
  <si>
    <t>Algehele leerbaarheid</t>
  </si>
  <si>
    <t>Taalvaardigheid</t>
  </si>
  <si>
    <t>Leesvaardigheid</t>
  </si>
  <si>
    <t>Rekenvaardigheid</t>
  </si>
  <si>
    <t>x</t>
  </si>
  <si>
    <t>Versterkingssuggesties stimulerende factoren</t>
  </si>
  <si>
    <t>mentor</t>
  </si>
  <si>
    <t>Naam leerling:</t>
  </si>
  <si>
    <t>Klas:</t>
  </si>
  <si>
    <t>Mentor:</t>
  </si>
  <si>
    <t xml:space="preserve">leest thuis iedere dag een bepaalde afgesproken tijd </t>
  </si>
  <si>
    <t>reageert goed op aanwijzingen, laat daarna beter gedrag zien</t>
  </si>
  <si>
    <t>heeft iets aardigs tegen iemand gezegd</t>
  </si>
  <si>
    <t>laat zien dat hij leren belangrijker vindt dan een strijd aangaan</t>
  </si>
  <si>
    <t>heeft op een goede en actieve manier samengewerkt</t>
  </si>
  <si>
    <t>kan luisteren, zonder direct met een eigen verhaal te komen</t>
  </si>
  <si>
    <t>kan luisteren naar een mening over hem zonder ontkennen of 'ja maar'</t>
  </si>
  <si>
    <t>heeft actief bijgedragen aan klassengesprek</t>
  </si>
  <si>
    <t>zorgt ervoor dat de docent hem niet heeft hoeven waarschuwen</t>
  </si>
  <si>
    <t>weet te negeren, heeft zich niet laten opfokken</t>
  </si>
  <si>
    <t>toont autonoom gedrag,laat zich niet meeslepen in drukte van anderen</t>
  </si>
  <si>
    <t>kiest eigen weg, reageert niet op opmerkingen van andere leerlingen</t>
  </si>
  <si>
    <t>Zoek naar talenten; grijp daarop terug en op eerdere successen</t>
  </si>
  <si>
    <t>kijkt zijn werk na op taal-, spellings-fouten voordat hij het inlevert</t>
  </si>
  <si>
    <t>Help hem op weg met zijn werk en leer hem hoe een tijdschema werkt</t>
  </si>
  <si>
    <t>Houd samen met hem bij hoe vaak hij op tijd / te laat aanwezig is</t>
  </si>
  <si>
    <t>Bied uitdagende, gevarieerde en motiverende werkopdrachten aan</t>
  </si>
  <si>
    <t>Voorkom gezichtsverlies door hem apart aan te spreken, bied keuzes</t>
  </si>
  <si>
    <t>Benoem rustig, duidelijk, gewenst gedrag en verwijs naar afspraken</t>
  </si>
  <si>
    <t>Wees consequent in handhaving, waak voor blijven waarschuwen</t>
  </si>
  <si>
    <t>Verdiep je in zijn leefwereld, passie,  sluit aan bij (beroeps)interesses</t>
  </si>
  <si>
    <t>Corrigeer apart, gefluisterd, gebruik non verbale signalen, en humor</t>
  </si>
  <si>
    <t>Gedragssignaleringslijsten</t>
  </si>
  <si>
    <t xml:space="preserve">is in staat geweest goed aan te geven als hij ergens last van had </t>
  </si>
  <si>
    <t>blijft doorgaan met werken, toont geen ontwijking-/vermijdingsgedrag</t>
  </si>
  <si>
    <t>vak</t>
  </si>
  <si>
    <t>uur</t>
  </si>
  <si>
    <t>wk.1-2</t>
  </si>
  <si>
    <t>wk.3-4</t>
  </si>
  <si>
    <t>wk.5-6</t>
  </si>
  <si>
    <t>LESSCORES</t>
  </si>
  <si>
    <t>PLAATS 
LOGO
 SCHOOL</t>
  </si>
  <si>
    <t>DAG:</t>
  </si>
  <si>
    <t>DATUM:</t>
  </si>
  <si>
    <t>Geef correcties zacht of non verbaal en niet merkbaar voor de hele klas</t>
  </si>
  <si>
    <t>Zorg dat vooral ook ouders de noodzaak van begeleiding inzien</t>
  </si>
  <si>
    <t>Leg uit dat hulp vragen normaal is en dat je dan niet gek hoeft te zijn</t>
  </si>
  <si>
    <t>Spreek momenten af waarop hij iets mag vragen/zeggen</t>
  </si>
  <si>
    <t>Stimuleer het zoeken naar eigen oplossingen voor hij mag vragen</t>
  </si>
  <si>
    <t>Bescherm hem tegen expliciet uitdaaggedrag van anderen</t>
  </si>
  <si>
    <t>Pas uit oogpunt van preventie de zitplaats van de leerling aan</t>
  </si>
  <si>
    <t>Sta de leerling een koptelefoon toe om zich te kunnen afsluiten</t>
  </si>
  <si>
    <t>Spiegel kritiek op anderen aan gedrag van hem zelf</t>
  </si>
  <si>
    <t>Laat hem ontdekken wat juist ook de leuke kanten van de ander zijn</t>
  </si>
  <si>
    <t>Geef een solitaire leerling een centrale zitplek in de groep</t>
  </si>
  <si>
    <t xml:space="preserve">Betrek hem bij de groep met een gerichte taak of opdracht </t>
  </si>
  <si>
    <t>Rem impulsieve, respectloze reacties af; las een denkpauze in</t>
  </si>
  <si>
    <t>Bied hem gedoseerde bescherming in moeilijke situaties</t>
  </si>
  <si>
    <t>Help hem op de juiste plek en op de juiste manier zijn gevoelens te uiten</t>
  </si>
  <si>
    <t xml:space="preserve"> heeft goed gereageerd op een vervelende (pest)opmerking</t>
  </si>
  <si>
    <t>Laat de leerling de mening van een ander samenvatten</t>
  </si>
  <si>
    <t>Leer hem in een gesprek dat meningen en belangen verschillen</t>
  </si>
  <si>
    <t>Leer hem signalen van anderen beter te interpreteren</t>
  </si>
  <si>
    <t>Bescherm klasgenoten tegen te opdringerig gedrag</t>
  </si>
  <si>
    <t>Laat hem een verhaal schrijven vanuit het perspectief van de ander</t>
  </si>
  <si>
    <t>kan een tegenslag goed accepteren en verwerken</t>
  </si>
  <si>
    <t>heeft een andere leerling geholpen</t>
  </si>
  <si>
    <t>heeft de docent geholpen</t>
  </si>
  <si>
    <t>maakt iedere dag thuis zijn extra sommen</t>
  </si>
  <si>
    <t>vraagt voldoende hulp bij zelfstandige wiskunde opdrachten</t>
  </si>
  <si>
    <t>is bereid om zich extra in te zetten bij bewegingsonderwijs</t>
  </si>
  <si>
    <t>maakt voldoende gebruik van hulpmiddelen</t>
  </si>
  <si>
    <t>zet door ondanks een beperking</t>
  </si>
  <si>
    <t>Zoek voor hem naar een geschikte plek in de klas met weinig prikkels</t>
  </si>
  <si>
    <t>toont belangstelling voor de leerstof; is nieuwsgierig</t>
  </si>
  <si>
    <t>maakt voldoende gebruik van extra hulp, bv. i-uren</t>
  </si>
  <si>
    <t>Bied bijles, extra hulp of passender onderwijs; schakel ouders daarbij in</t>
  </si>
  <si>
    <t>Verwijs bespreking van problemen naar een moment buiten de les</t>
  </si>
  <si>
    <t>Beloon de leerling voor het aanpassen van zijn mening</t>
  </si>
  <si>
    <t>Zet in op uitbreiding woordenschat als basis van de taal (Poster/Ralfi)</t>
  </si>
  <si>
    <t>Stel duidelijke grenzen aan de extreme uitingsvormen</t>
  </si>
  <si>
    <t>Sta gekanaliseerd momenten toe waarop hij zich ongeremd kan uiten</t>
  </si>
  <si>
    <t>Onderzoek of motorische ondersteuning noodzakelijk is</t>
  </si>
  <si>
    <t>Rem het werktempo af als hij te oppervlakkig of te slordig werkt</t>
  </si>
  <si>
    <t>Geef een compliment als werk op een nette manier verzorgd wordt</t>
  </si>
  <si>
    <t>Bespreek vooraf wat hij de volgende dag mee moet nemen</t>
  </si>
  <si>
    <t>Koppel zo nodig een beloning aan een voldoende voltooide opdracht</t>
  </si>
  <si>
    <t>Controleer consequent of huiswerk voldoende gemaakt is</t>
  </si>
  <si>
    <t>Geef compliment of beloon als hij het huiswerk goed gedaan heeft</t>
  </si>
  <si>
    <t>weet zich in te houden, roept geen opmerkingen zomaar door de klas</t>
  </si>
  <si>
    <t>Met de leerling:</t>
  </si>
  <si>
    <t>Met de lesgevende docenten:</t>
  </si>
  <si>
    <t>School:</t>
  </si>
  <si>
    <t>Leerling:</t>
  </si>
  <si>
    <t>Evaluaties:</t>
  </si>
  <si>
    <t>heeft een mening durven geven in de klas</t>
  </si>
  <si>
    <t>luistert naar een correctie of aanwijzing en volgt die op</t>
  </si>
  <si>
    <t>Geef een compliment voor het gericht zijn op eigen werk</t>
  </si>
  <si>
    <t>Laat hem de meerwaarde zien en ervaren van samenwerking</t>
  </si>
  <si>
    <t>Rem solitaire opstelling af en beloon samenwerking</t>
  </si>
  <si>
    <t>Stel primaire reacties uit door een verplichte denkpauze in te lassen</t>
  </si>
  <si>
    <t>1e + 2e week -</t>
  </si>
  <si>
    <t>3e + 4e week -</t>
  </si>
  <si>
    <t>5e + 6e week -</t>
  </si>
  <si>
    <t>7e + 8e week -</t>
  </si>
  <si>
    <t>Help hem om uiting te geven aan wat hij ergens van vindt</t>
  </si>
  <si>
    <t>is in een conflict rustig gebleven,niet weggelopen of agressief geworden</t>
  </si>
  <si>
    <t>geeft blijk van vertrouwen in docenten, laat zich helpen</t>
  </si>
  <si>
    <t>heeft een verantwoordelijke, bemid-delende rol gespeeld in een conflict</t>
  </si>
  <si>
    <t>kan zich voldoende aanpassen, aan verschillende docenten</t>
  </si>
  <si>
    <t>gedraagt zich beheerst, heeft geen onaardige opmerkingen gemaakt</t>
  </si>
  <si>
    <t>toont respect, maakt geen brutale opmerkingen tegen medewerkers</t>
  </si>
  <si>
    <t>luistert naar docenten en alle andere schoolmedewerkers</t>
  </si>
  <si>
    <t>is beleefd tegen de docent geweest</t>
  </si>
  <si>
    <t>Benadruk zijn sterke kanten, zeg dagelijks iets positiefs tegen hem</t>
  </si>
  <si>
    <t>maakt oogcontact met leerlingen en docenten, toont wens tot contact</t>
  </si>
  <si>
    <t>Prijs hem voor een meegaande opstelling</t>
  </si>
  <si>
    <t>bemoeit zich vooral met eigen, niet met andermans zaken in de klas</t>
  </si>
  <si>
    <t>onthoudt zich van provocerende, denigrerende opmerkingen</t>
  </si>
  <si>
    <t>is rustig, niet opvallend, niet dwingend aanwezig geweest</t>
  </si>
  <si>
    <t xml:space="preserve">praat en luistert, zonder boventoon te voeren in een klassengesprek </t>
  </si>
  <si>
    <t>uit kritiek op respectvolle wijze zonder schelden,ironie of sarcasme</t>
  </si>
  <si>
    <t>Laat hem ervaren hoe het voelt als een ander zich gedraagt zoals hij</t>
  </si>
  <si>
    <t>Ga in op kritek, maar leer op een respectvolle wijze kritiek te geven</t>
  </si>
  <si>
    <t xml:space="preserve">Nodig uit kritiek toe te lichten en met opbouwende voorstellen te komen </t>
  </si>
  <si>
    <t>heeft actieve leshouding, denkt mee, schrijft mee, praat mee, is alert</t>
  </si>
  <si>
    <t>heeft alle benodigde spullen bij zich, laat zien zich voorbereid te hebben</t>
  </si>
  <si>
    <t>heeft zich aan de regels, afspraken gehouden</t>
  </si>
  <si>
    <t>Zorg dat je met ouders op 1 lijn zit m.b.t. luisteren naar docenten</t>
  </si>
  <si>
    <t>Verbind normen van thuis en school, betrek ouders actief hierbij</t>
  </si>
  <si>
    <t>begint meteen na de instructie aan zijn werk</t>
  </si>
  <si>
    <t>Geef een compliment voor actief lesgedrag</t>
  </si>
  <si>
    <t>Geef een compliment als de leerling een aanwijzing opvolgt</t>
  </si>
  <si>
    <t>let goed op tijdens de instructie</t>
  </si>
  <si>
    <t>Laat hem instructie herhalen in zijn eigen woorden</t>
  </si>
  <si>
    <t>Geef veel tussentijdse instructie en -feedback, geef opdrachten in delen</t>
  </si>
  <si>
    <t>heeft maar één keer extra uitleg nodig gehad</t>
  </si>
  <si>
    <t>laat blijken dat hij de volgende dag afspraken nog weet</t>
  </si>
  <si>
    <t>Houd de concentratie tijdens de uitleg in de gaten; haal hem erbij</t>
  </si>
  <si>
    <t>Sta hulpmiddelen toe zoals reken- machine, kladpapier, computer</t>
  </si>
  <si>
    <t>Laat hem een minimaal afgesproken tijd lezen</t>
  </si>
  <si>
    <t>Vul in met 'X' wanneer het functioneren van de leerling op dat onderdeel positief opvalt.</t>
  </si>
  <si>
    <t>Betrek de leerling actief bij besluitvorming binnen de groep</t>
  </si>
  <si>
    <t>Bereid de leerling voor op een naderende situatiewijziging</t>
  </si>
  <si>
    <t>Pas de opbouw  toe: voordoen, samen doen, alleen doen</t>
  </si>
  <si>
    <t>Dring eerst aan op een eigen poging; ga niet direct helpen</t>
  </si>
  <si>
    <t>Stel een grens aan het aantal keren per les dat hij om hulp mag vragen</t>
  </si>
  <si>
    <t>Koppel een maatje aan een leerling met een grote instructiebehoefte</t>
  </si>
  <si>
    <t>Geef een compliment als hij zonder extra instructie kan werken</t>
  </si>
  <si>
    <t>Controleer of huiswerk op de juiste wijze en plaats in de agenda staat</t>
  </si>
  <si>
    <t>Help hem om een overzicht te maken van de taken in jouw lesuur</t>
  </si>
  <si>
    <t>Bied instructie op meerdere wijzen aan (verbaal, visueel, motorisch)</t>
  </si>
  <si>
    <t>Voorkom overbodige stress door onverwachte beurten</t>
  </si>
  <si>
    <t>Laat hem niet te veel schrijven, maak gebruik van een computer</t>
  </si>
  <si>
    <t>Vertaal.zoeken tabel 3</t>
  </si>
  <si>
    <t>Maak duidelijk dat je er voor de leerling bent om hem te helpen</t>
  </si>
  <si>
    <t>Leg het accent op afkeuring van gedrag en niet van de persoon</t>
  </si>
  <si>
    <t>(onderdeel van Poliscoop)</t>
  </si>
  <si>
    <t>Gedragsdoelen</t>
  </si>
  <si>
    <t>reageert niet op geluiden of bewegingen in de omgeving</t>
  </si>
  <si>
    <t>heeft de afgesproken spullen bij zich</t>
  </si>
  <si>
    <t>heeft een afspraak onthouden</t>
  </si>
  <si>
    <t>kan terugvertellen wat de vorige les is besproken</t>
  </si>
  <si>
    <t>kan informatie van de docent herhalen</t>
  </si>
  <si>
    <t>vraagt niet naar wat net aan de orde is geweest</t>
  </si>
  <si>
    <t>toont interesse in de les: let op, schrijft mee, praat mee</t>
  </si>
  <si>
    <t>komt zelf met vragen en/of opmerkingen over de leerstof</t>
  </si>
  <si>
    <t>Geef prikkelende, uitdagende opdrachten</t>
  </si>
  <si>
    <t>Bied afwisseling tussen korte instructie en werkopdrachten</t>
  </si>
  <si>
    <t>Pas de STOP, DENK, DOE methode toe (=reactie uitstellen)</t>
  </si>
  <si>
    <t>Geef luistertraining door verhaal van anderen samen te laten vatten</t>
  </si>
  <si>
    <t>toont interesse en betrokkenheid</t>
  </si>
  <si>
    <t>legt contact met iemand anders</t>
  </si>
  <si>
    <t>is gericht op het werk en niet op medeleerlingen</t>
  </si>
  <si>
    <t>heeft actief aandeel gehad in groepswerk</t>
  </si>
  <si>
    <t>Initiatiefname</t>
  </si>
  <si>
    <t>Stemming</t>
  </si>
  <si>
    <t>Aanvaarding gezag</t>
  </si>
  <si>
    <t>Aanvaarding begeleiding</t>
  </si>
  <si>
    <t>Respect</t>
  </si>
  <si>
    <t>Beïnvloedbaarheid</t>
  </si>
  <si>
    <t>Samenwerking</t>
  </si>
  <si>
    <t>Planningsvaardigheid</t>
  </si>
  <si>
    <t>Motivatie</t>
  </si>
  <si>
    <t>Openheid</t>
  </si>
  <si>
    <t>Flexibiliteit</t>
  </si>
  <si>
    <t>Stabiliteit</t>
  </si>
  <si>
    <t>Aanspreekbaarheid</t>
  </si>
  <si>
    <t xml:space="preserve">Beïnvloedbaarheid </t>
  </si>
  <si>
    <t xml:space="preserve">Samenwerking </t>
  </si>
  <si>
    <t>Verwijs snel door bij aanwijzingen voor zelfdestructief gedrag</t>
  </si>
  <si>
    <t>Laat zien hoe je anders tegen zaken aan kunt kijken</t>
  </si>
  <si>
    <t>Bied time-out momenten aan om te kalmeren</t>
  </si>
  <si>
    <t>Maak gebruik van een 'stoplicht' om taakgericht werken te bevorderen</t>
  </si>
  <si>
    <t xml:space="preserve">Loop een paar keer extra langs om hem weer op zijn werk te richten </t>
  </si>
  <si>
    <t xml:space="preserve">TOTAAL:STERKTE-ZWAKTE ANALYSE </t>
  </si>
  <si>
    <t>Moedig hem aan te puzzelen (computer) en te knutselen</t>
  </si>
  <si>
    <t>Help hem bij zich oriënteren in ruimte en tijd (plattegrond / schema)</t>
  </si>
  <si>
    <t>Bedenk samen met hem welke aanpassingen hij nodig heeft</t>
  </si>
  <si>
    <t>Voorkom overbodige stress in gym-lessen en bij handvaardigheid</t>
  </si>
  <si>
    <t>Zoek nadrukkelijk naar compenserende talenten</t>
  </si>
  <si>
    <t>Overleg met hem welke informatie er aan de klas gegeven wordt</t>
  </si>
  <si>
    <t>Spoor talenten op en stimuleer activiteiten die daarop aansluiten</t>
  </si>
  <si>
    <t>Informatieverwerking</t>
  </si>
  <si>
    <t>LEERHOUDING</t>
  </si>
  <si>
    <t>Fysieke/ motorische vaardigheid</t>
  </si>
  <si>
    <t>Huiswerkverzorging</t>
  </si>
  <si>
    <t>Plaats de leerling in een veilige groep; regel eventueel een buddy</t>
  </si>
  <si>
    <t>Verminder stressgevoelens door te relativeren en gerust te stellen</t>
  </si>
  <si>
    <t>Handhaaf consequent gestelde regels op een kalme, besliste wijze</t>
  </si>
  <si>
    <t>Verminder stressgevoelens door tegenslagen te relativeren</t>
  </si>
  <si>
    <t>is op iemand afgestapt om iets te zeggen</t>
  </si>
  <si>
    <t>Help hem om kritiek zakelijk, op een juiste manier te verwoorden</t>
  </si>
  <si>
    <t>Besteed aandacht aan pesten en gepest worden; maak afspraken</t>
  </si>
  <si>
    <t>Wees duidelijk dat weglopen uit frustratie gevolgen heeft</t>
  </si>
  <si>
    <t>heeft respect getoond voor de mening van een ander</t>
  </si>
  <si>
    <t>heeft zich positief uitgelaten over een ander</t>
  </si>
  <si>
    <t>Sta tijdens werkmomenten alleen werkcontacten toe</t>
  </si>
  <si>
    <t>werkt door en behoeft geen aansporing of controle</t>
  </si>
  <si>
    <t>Stel een voor hem aantrekkelijke beloning in het vooruitzicht</t>
  </si>
  <si>
    <t>reageert op klassikaal gestelde vragen</t>
  </si>
  <si>
    <t>Betrek hem bij het maken van afspraken over het werk dat af moet</t>
  </si>
  <si>
    <t>Geef regelmatig aan hoeveel tijd hij nog heeft</t>
  </si>
  <si>
    <t>Onderzoek de reden van tempo problemen en stem daar op af</t>
  </si>
  <si>
    <t>Geef desgewenst extra tijd om onzekerheid te voorkomen</t>
  </si>
  <si>
    <t>Beperk eventueel vermijdende activiteiten</t>
  </si>
  <si>
    <t>heeft met iemand (werk-) contact gemaakt</t>
  </si>
  <si>
    <t>is op een goede, assertieve manier voor zichzelf opgekomen</t>
  </si>
  <si>
    <t>heeft een mening op een goede manier durven en kunnen geven</t>
  </si>
  <si>
    <t>weet in een reactie de emoties te beheersen</t>
  </si>
  <si>
    <t>kan de mening van een andere leerling samenvatten</t>
  </si>
  <si>
    <t>heeft laten blijken een ander te begrijpen</t>
  </si>
  <si>
    <t>heeft laten blijken zich in een ander te kunnen verplaatsen</t>
  </si>
  <si>
    <t>kan zonder commentaar luisteren naar andere leerlingen</t>
  </si>
  <si>
    <t>heeft geluisterd naar kritiek zonder ‘ja maar . . .’</t>
  </si>
  <si>
    <t>Spreek voor de les af dat de leerling 2x om hulp gaat vragen</t>
  </si>
  <si>
    <t>Wees alert op signalen van onzekerheid, aarzeling</t>
  </si>
  <si>
    <t>Stimuleer hem om bij een probleem een vraag duidelijk te formuleren</t>
  </si>
  <si>
    <t>Koppel de leerling aan een voor hem veilige medeleerling</t>
  </si>
  <si>
    <t>Laat zien dat hulp vragen je uit een star oplossingspatroon kan halen</t>
  </si>
  <si>
    <t>Fysieke / motorische vaardigheid</t>
  </si>
  <si>
    <t>toont initiatief, komt zelf met ideeën</t>
  </si>
  <si>
    <t>Complimenteer de leerling bij een getoond initiatief</t>
  </si>
  <si>
    <t>Geef in zijn werkgroepje nadrukkelijk de leiding aan iemand anders</t>
  </si>
  <si>
    <t>Leer hem om werklijstjes te maken en af te strepen na voltooiing</t>
  </si>
  <si>
    <t>Bied werken op een laptop aan bij ernstige schrijfproblemen</t>
  </si>
  <si>
    <t>Geef vrijstelling van onderdelen om blokkerende frustratie te voorkomen</t>
  </si>
  <si>
    <t>Sta hulpmiddelen toe zoals spellingscontrole, woordenboek</t>
  </si>
  <si>
    <t>Buig ongewenst, individueel gedrag om naar gewenst groepsgedrag</t>
  </si>
  <si>
    <t>komt rustig de klas binnen</t>
  </si>
  <si>
    <t>blijft van andere leerlingen of andermans spullen af</t>
  </si>
  <si>
    <t>is alleen met toestemming van de plaats gelopen</t>
  </si>
  <si>
    <t>kan een opdracht volgens voorgesteld plan uitvoeren</t>
  </si>
  <si>
    <t>is rustig, gelijkmatig zonder heftige uitschieters</t>
  </si>
  <si>
    <t>maakt geen geluidjes tijdens de les</t>
  </si>
  <si>
    <t>bemoeit zich alleen met eigen werk en niet met anderen</t>
  </si>
  <si>
    <t>kan wachten op een beurt, zonder aandacht af te dwingen</t>
  </si>
  <si>
    <t>heeft een vraag gesteld of opmerking gemaakt</t>
  </si>
  <si>
    <t>spreekt verstaanbaar en niet binnensmonds</t>
  </si>
  <si>
    <t>Beginsituatie:</t>
  </si>
  <si>
    <t>Visualiseer tijd d.m.v. een tijdlijn</t>
  </si>
  <si>
    <t>Geef hem een klassentaak met gepaste verantwoordelijkheid</t>
  </si>
  <si>
    <t>BELEMMERENDE FACTOREN</t>
  </si>
  <si>
    <t>STIMULERENDE FACTOREN</t>
  </si>
  <si>
    <t>data:</t>
  </si>
  <si>
    <t>1e / 2e week -</t>
  </si>
  <si>
    <t>3e / 4e week -</t>
  </si>
  <si>
    <t>5e / 6e week -</t>
  </si>
  <si>
    <t>7e / 8e week -</t>
  </si>
  <si>
    <t>datum:</t>
  </si>
  <si>
    <t xml:space="preserve">Evaluatieverslagen: </t>
  </si>
  <si>
    <t xml:space="preserve">   Trix v.Lieshout</t>
  </si>
  <si>
    <t>Menno Ponne</t>
  </si>
  <si>
    <t>Kap opmerkingen ten koste van anderen direct af. Negeer het niet</t>
  </si>
  <si>
    <t>Sta alleen spullen op het bureau toe die met de les te maken hebben</t>
  </si>
  <si>
    <t>Moedig het opschrijven van kernwoorden tijdens instructie aan</t>
  </si>
  <si>
    <t>Geef hem extra oefenmateriaal om de stof eigen te maken</t>
  </si>
  <si>
    <t>Toon zelf te allen tijde respectvol voorbeeld gedrag, ook bij conflicten</t>
  </si>
  <si>
    <t>Laat gevolgen en risico's zien van normvervaging in zijn omgeving</t>
  </si>
  <si>
    <t>Spreek de leerling aan op eigen verantwoordelijkheid en keuzes</t>
  </si>
  <si>
    <t>Ruimtelijk inzicht</t>
  </si>
  <si>
    <t>DATUM</t>
  </si>
  <si>
    <t>TOTAAL ZORGINDICATIES</t>
  </si>
  <si>
    <t>voornaam</t>
  </si>
  <si>
    <t>achternaam</t>
  </si>
  <si>
    <t>Vakgebied 1</t>
  </si>
  <si>
    <t>Vakgebied 2</t>
  </si>
  <si>
    <t>Vakgebied 3</t>
  </si>
  <si>
    <t>Vakgebied 4</t>
  </si>
  <si>
    <t>Vakgebied 5</t>
  </si>
  <si>
    <t>Vakgebied 6</t>
  </si>
  <si>
    <t>Vakgebied 7</t>
  </si>
  <si>
    <t>Vakgebied 8</t>
  </si>
  <si>
    <t>Vakgebied 9</t>
  </si>
  <si>
    <t>Vakgebied 10</t>
  </si>
  <si>
    <t>lkr</t>
  </si>
  <si>
    <t>lln</t>
  </si>
  <si>
    <t>Vul klas in</t>
  </si>
  <si>
    <t>»</t>
  </si>
  <si>
    <t xml:space="preserve">         Wijzig de namen van de vakgebieden</t>
  </si>
  <si>
    <t>&gt;&gt;</t>
  </si>
  <si>
    <t xml:space="preserve">             </t>
  </si>
  <si>
    <t>Vul in met 'X' wanneer het functioneren van de leerling op dat onderdeel extra aandacht verdient</t>
  </si>
  <si>
    <t>kan rustig aan een nieuwe opdracht beginnen</t>
  </si>
  <si>
    <t>reageert rustig op een verandering</t>
  </si>
  <si>
    <t>accepteert advies om een andere manier te proberen</t>
  </si>
  <si>
    <t>heeft het eigen aandeel in een conflict kunnen zien</t>
  </si>
  <si>
    <t>heeft een fout toe kunnen geven zonder ‘ja maar…’</t>
  </si>
  <si>
    <t>kan benoemen wat er in het eigen gedrag beter kan</t>
  </si>
  <si>
    <t>kan onderscheid maken tussen eigen zwakke en sterke kanten</t>
  </si>
  <si>
    <t>begrijpt waarom eigen emoties soms zo hoog oplopen</t>
  </si>
  <si>
    <t>VAKGEBIEDEN</t>
  </si>
  <si>
    <t>Zelfbeheersing</t>
  </si>
  <si>
    <t>kan een opgegeven taak tot een einde brengen</t>
  </si>
  <si>
    <t>heeft huiswerk op de juiste wijze in de agenda staan</t>
  </si>
  <si>
    <t>heeft huiswerk volledig en op de juiste wijze gemaakt</t>
  </si>
  <si>
    <t>heeft het leerwerk goed gedaan</t>
  </si>
  <si>
    <t>heeft het huiswerk in de les goed verbeterd</t>
  </si>
  <si>
    <t>heeft het huiswerk keurig verzorgd</t>
  </si>
  <si>
    <t>heeft het huiswerk bij zich</t>
  </si>
  <si>
    <t>heeft schriftelijk werk voldoende leesbaar verzorgd</t>
  </si>
  <si>
    <t>heeft gemaakte fouten netjes verbeterd</t>
  </si>
  <si>
    <t>verzorgt zijn boeken en schriften op een nette manier</t>
  </si>
  <si>
    <t>heeft alle benodigde schoolspullen bij zich</t>
  </si>
  <si>
    <t>heeft zelf hulp geregeld om het werk te kunnen maken</t>
  </si>
  <si>
    <t>heeft geen extra oefenstof nodig gehad</t>
  </si>
  <si>
    <t>laat merken leerstof begrepen te hebben</t>
  </si>
  <si>
    <t>vraagt hulp bij het plannen en ordenen van lesopdrachten</t>
  </si>
  <si>
    <t>gebruikt de handvatten vanuit de RT in de andere lessen</t>
  </si>
  <si>
    <t>Realiseer je dat compensatiegedrag op onzekerheid kan duiden</t>
  </si>
  <si>
    <t>kan eigen mening verwoorden en verdedigen</t>
  </si>
  <si>
    <t>heeft laten zien te weten hoe het hoort in deze les</t>
  </si>
  <si>
    <t>laat merken zich schuldig te voelen over een fout</t>
  </si>
  <si>
    <t>heeft eerlijk toegegeven iets fout te hebben gedaan</t>
  </si>
  <si>
    <t>toont een respectvolle houding</t>
  </si>
  <si>
    <t>reageert rustig op een correctie of aanwijzing</t>
  </si>
  <si>
    <t>komt zelf met een voorstel om een probleem op te lossen</t>
  </si>
  <si>
    <t>PERSOONLIJKE ONTWIKKELING</t>
  </si>
  <si>
    <t>GEDRAG, OMGANG MET DOCENTEN</t>
  </si>
  <si>
    <t>GEDRAG: OMGANG MET LEERLINGEN</t>
  </si>
  <si>
    <t>LEERPRESTATIES</t>
  </si>
  <si>
    <t>klas</t>
  </si>
  <si>
    <t>LEERLING GEGEVENS</t>
  </si>
  <si>
    <t>bemoeit zich alleen met eigen werk en niet met andere leerlingen</t>
  </si>
  <si>
    <t xml:space="preserve">     STIMULERENDE </t>
  </si>
  <si>
    <t>blijft aan het werk ondanks onverwachte gebeurtenissen</t>
  </si>
  <si>
    <t>reageert alleen als hij mag reageren op iets wat hem gevraagd wordt</t>
  </si>
  <si>
    <t>blijft van andermans spullen af, tenzij met toestemming</t>
  </si>
  <si>
    <t>is deze les rustig gebleven, is niet boos, driftig of agressief geworden</t>
  </si>
  <si>
    <t>toont conrole over zijn gedrag bv door rustig te zeggen wat 'm niet zint</t>
  </si>
  <si>
    <t>maakt taak af, zonder tussendoor  steeds om bevestiging te vragen</t>
  </si>
  <si>
    <t>probeert eerst zelf, zonder direct  te zeggen ‘kan ik niet’ of ‘weet ik niet’</t>
  </si>
  <si>
    <t>gebruikt nette, geen grove scheld taal</t>
  </si>
  <si>
    <t>is rustig gebleven, niet in paniek ge-raakt bij een spannende opdracht</t>
  </si>
  <si>
    <t>pakt een moeilijke taak aan, ontwijkt deze niet</t>
  </si>
  <si>
    <t>vermijdt zinnen als 'weet ik niet / kan ik toch niet', maar gaat aan de slag</t>
  </si>
  <si>
    <t>Pas onderwijsaanbod aan  mogelijkheden van leerling aan</t>
  </si>
  <si>
    <t>heeft een eerdere mening kunnen wijzigen</t>
  </si>
  <si>
    <t>Leer hem accepteren dat het niet altijd kan gaan zoals hij het wil</t>
  </si>
  <si>
    <t>is niet alleen maar afwachtend geweest tijdens groepswerk</t>
  </si>
  <si>
    <t>Spreek af dat de leerling per les minimaal één vraag stelt</t>
  </si>
  <si>
    <t>Geef  bij groepswerk aan dat  ieder ook individueel beoordeeld wordt</t>
  </si>
  <si>
    <t>accepteert een correctie, wijst niet naar een ander: ' ja maar hij..'</t>
  </si>
  <si>
    <t xml:space="preserve">De-escaleer. Wijs erop dat jij je als docent ook moet houden aan regels </t>
  </si>
  <si>
    <t xml:space="preserve">reageert rustig op een correctie, gaat niet in discussie </t>
  </si>
  <si>
    <t>laat merken te begrijpen dat hij een probleem heeft, doet wat met tips</t>
  </si>
  <si>
    <t>voert opdrachten van de docent uit, zonder commentaar</t>
  </si>
  <si>
    <t>Complimenteer hem wanneer hij direct doet wat er gezegd wordt</t>
  </si>
  <si>
    <t xml:space="preserve">blijft niet hangen bij een voor hem te moeilijke taak, maar vraagt hulp </t>
  </si>
  <si>
    <t>geeft niet op, of slaat de opdracht over, maar vraagt hulp</t>
  </si>
  <si>
    <t>heeft eerst zelf geprobeerd, voor hij om hulp vraagt</t>
  </si>
  <si>
    <t>Help en stimuleer hem om zijn eigen mening te ontdekken en te uiten</t>
  </si>
  <si>
    <t>kiest eigen weg, houdt vast aan eigen positieve gedrag</t>
  </si>
  <si>
    <t>roept geen opmerkingen zomaar door de klas</t>
  </si>
  <si>
    <t>Wees consequent in het terughalen van aandacht naar zijn eigen zaken</t>
  </si>
  <si>
    <t>Handhaaf consequent de met de leerling gemaakte afspraken</t>
  </si>
  <si>
    <t>kan samenwerken losmaken van persoonlijke voorkeuren</t>
  </si>
  <si>
    <t>Laat hem zelf een groepje kiezen om in te werken</t>
  </si>
  <si>
    <t>uit kritiek op juiste wijze om zaken te veranderen</t>
  </si>
  <si>
    <t xml:space="preserve">Sta alleen respectvol geuite kritische uitlatingen over anderen toe </t>
  </si>
  <si>
    <t>heeft zich deze les vreedzaam gedragen, geen ruzie gekregen</t>
  </si>
  <si>
    <t>heeft zich rustig gedragen, niemand uitgedaagd met woorden of daden</t>
  </si>
  <si>
    <t xml:space="preserve">stelt zich open op ten opzichte van de groep, sluit zich niet van hen af </t>
  </si>
  <si>
    <t>heeft op een positieve manier contact gemaakt met een klasgenoot</t>
  </si>
  <si>
    <t>Help hem hoe hij goed voor zichzelf kan opkomen</t>
  </si>
  <si>
    <t xml:space="preserve">Geef hem inzicht in de reden van zijn pestgevoeligheid en geef tips </t>
  </si>
  <si>
    <t xml:space="preserve">kan respect- en begripsvol luisteren naar een ander, zonder afkeuring </t>
  </si>
  <si>
    <t>Maak hem bewust  wat zijn gedrag bij een ander oproept (spiegelen)</t>
  </si>
  <si>
    <t xml:space="preserve">accepteert dat dingen soms anders lopen, wordt dan niet direct boos </t>
  </si>
  <si>
    <t xml:space="preserve">Geef hulp door aanwijzingen, stimu- leer vooral eigen kracht, oplossing </t>
  </si>
  <si>
    <t>Creëer een sfeer in de klas waarin  hulp aan elkaar geaccepteerd wordt</t>
  </si>
  <si>
    <t>Help hem in gesprekken om hulp- signalen van anderen te herkennen</t>
  </si>
  <si>
    <t>heeft aangeboden om te helpen</t>
  </si>
  <si>
    <t>stelt zich hulpvaardig op bij groepswerk</t>
  </si>
  <si>
    <t>kan negatieve uitlatingen zien als  hulp vragen en biedt dan hulp aan</t>
  </si>
  <si>
    <t xml:space="preserve">neemt een hulpvraag van iemand anders serieus, probeert te helpen </t>
  </si>
  <si>
    <t>probeert zich onopvallend en aangepast te gedragen</t>
  </si>
  <si>
    <t xml:space="preserve">werkt geconcentreerd tijdens werkmomenten </t>
  </si>
  <si>
    <t>is de normale afgesproken tijd kwijt met organiseren en voorbereiden</t>
  </si>
  <si>
    <t>werkt snel maar ook zorgvuldig</t>
  </si>
  <si>
    <t xml:space="preserve">Stel eisen aan kwaliteit, accepteer geen slordig, snel afgemaakt werk </t>
  </si>
  <si>
    <t>blijft proberen, ook bij een lastige opdracht</t>
  </si>
  <si>
    <t>heeft werk dat hij niet leuk of moeilijk vindt toch afgemaakt</t>
  </si>
  <si>
    <t xml:space="preserve">Motiveer hem verder te gaan, accepteer geen halfafgemaakt werk </t>
  </si>
  <si>
    <t>heeft doorgezet om een oplossing te vinden</t>
  </si>
  <si>
    <t>Leg uit waar huiswerk voor dient en dat het geen straf is</t>
  </si>
  <si>
    <t>Schakel ouders in bij het oplossen van huiswerkproblemen</t>
  </si>
  <si>
    <t>kan zonder hulp minstens een bepaalde tijd aan het werk zijn</t>
  </si>
  <si>
    <t>kan alleen, zonder hulp, taken maken</t>
  </si>
  <si>
    <t>heeft laten blijken dat hij zelf  een probleem heeft kunnen oplossen</t>
  </si>
  <si>
    <t>heeft voldoende aan de algemene instructie, behoeft geen extra uitleg</t>
  </si>
  <si>
    <t xml:space="preserve">vraagt hulp wanneer leerstof lastig wordt, gaat niet zitten klieren </t>
  </si>
  <si>
    <t>Bied aangepaste stof aan, pas op voor over- dan wel ondervragen</t>
  </si>
  <si>
    <t>laat prestaties zien, passend bij zijn mogelijkheden</t>
  </si>
  <si>
    <t>Help hem om tegenslagen te relativeren</t>
  </si>
  <si>
    <t>zit rustig op zijn stoel, zit niet met zijn stoel te wippen of te schuiven</t>
  </si>
  <si>
    <t xml:space="preserve">steekt zijn vinger op en wacht om iets te mogen zeggen </t>
  </si>
  <si>
    <t>geeft aan wat er in hem omgaat, dwarszit</t>
  </si>
  <si>
    <t>Stel gerichte vragen aan hem tijdens klassengesprekken</t>
  </si>
  <si>
    <t>Beloon hem voor het stellen van vragen, maken van opmerkingen</t>
  </si>
  <si>
    <t>kent zijn eigen grenzen en kan zich aanpassen</t>
  </si>
  <si>
    <t>dringt zijn mening niet op aan anderen</t>
  </si>
  <si>
    <t>Oefen met hem om zich te kunnen verplaatsen in andere meningen</t>
  </si>
  <si>
    <t>Laat hem ervaren dat er  keuzemogelijkheden zijn</t>
  </si>
  <si>
    <t>kent zijn eigen grenzen</t>
  </si>
  <si>
    <t>Geef hem verantwoordelijkheid om iets te regelen</t>
  </si>
  <si>
    <t>heeft toegegeven dat hij iets fouts gedaan heeft</t>
  </si>
  <si>
    <t>vraagt hulp wanneer hij iets niet kan en gaat niet zitten klieren</t>
  </si>
  <si>
    <t>Stimuleer hulp vragen bij moeilijke opdrachten, laat die niet overslaan</t>
  </si>
  <si>
    <t xml:space="preserve">stelt alleen een vraag aan de docent als hij iets niet begrijpt </t>
  </si>
  <si>
    <t>Benoem storend gedrag als hulp nodig hebben en bied hem die dan</t>
  </si>
  <si>
    <t>Help de leerling d.m.v. spiegelen om opmerkingen te negeren</t>
  </si>
  <si>
    <t>Oefen b.v. in spelvorm het maken van expliciet positieve opmerkingen</t>
  </si>
  <si>
    <t>Zet klasgenoten in die hem steun kunnen geven, erbij kunnen trekken</t>
  </si>
  <si>
    <t>kan zich goed uiten over wat hem dwars zit</t>
  </si>
  <si>
    <t>reageert goed op kritiek, doet er ook wat mee, past zijn gedrag aan</t>
  </si>
  <si>
    <t>Koppel hem aan iemand die hulp nodig heeft</t>
  </si>
  <si>
    <t>heeft de hoofdzaken uit een tekst gehaald</t>
  </si>
  <si>
    <t>heeft het stappenplan van begrijpend lezen toegepast</t>
  </si>
  <si>
    <t>Spreek af dat de leerling op school en thuis op vaststaande tijden leest</t>
  </si>
  <si>
    <t>laat een open houding zien, kijkt je aan, maakt opmerkingen, lacht</t>
  </si>
  <si>
    <t>heeft laten blijken iets leuk, interessant te vinden</t>
  </si>
  <si>
    <t>geeft blijk ook het positieve te zien, niet alleen het negatieve</t>
  </si>
  <si>
    <t>heeft laten zien dat hij eerst nadenkt alvorens te reageren</t>
  </si>
  <si>
    <t>kan wachten, zijn reactie uitstellen</t>
  </si>
  <si>
    <t>heeft aangegeven dat hij hulp nodig heeft</t>
  </si>
  <si>
    <t>kan doorgaan met zijn werk, zonder zich af te laten leiden</t>
  </si>
  <si>
    <t>heeft geluisterd naar de mening van anderen</t>
  </si>
  <si>
    <t>heeft zijn mening geuit zonder boosheid of spot</t>
  </si>
  <si>
    <t>heeft goed gereageerd op een grapje of plagerij</t>
  </si>
  <si>
    <t>heeft zijn grappige opmerkingen tijdens de les voor zich gehouden</t>
  </si>
  <si>
    <t>neemt aan begin van de les direct zijn schoolspullen voor zich</t>
  </si>
  <si>
    <t>is een bepaalde afgesproken tijd met een taak bezig geweest</t>
  </si>
  <si>
    <t>is bij met zijn lestaken of toetsen, loopt niet achter</t>
  </si>
  <si>
    <t>heeft schriftelijk werk overzichtelijk en netjes gemaakt</t>
  </si>
  <si>
    <t>werkt zelfstandig door, vraagt alleen om hulp als dat nodig is</t>
  </si>
  <si>
    <t>heeft zijn werk overzichtelijk gemaakt</t>
  </si>
  <si>
    <t>heeft alleen de noodzakelijke en juiste spullen bij zich en op tafel</t>
  </si>
  <si>
    <t>Laat hem plannen in zijn agenda  wanneer hij welk (huis)werk maakt</t>
  </si>
  <si>
    <t>heeft zijn huiswerk goed genoteerd in de agenda, heeft goed gepland</t>
  </si>
  <si>
    <t>oefent, doet moeite  zijn gedachten goed onder woorden te brengen</t>
  </si>
  <si>
    <t>oefent, doet moeite om zijn gedachten goed op papier te zetten</t>
  </si>
  <si>
    <t>reageert goed op aanwijzingen tot verbetering en pakt die op</t>
  </si>
  <si>
    <t>controleert of hij zijn opdrachten  goed gemaakt heeft</t>
  </si>
  <si>
    <t>kan zich orienteren, weet overzichtelijk zijn werk in te delen</t>
  </si>
  <si>
    <t>weet zich te orienteren, waardoor hij op tijd op de juiste plek is</t>
  </si>
  <si>
    <t>komt de klas rustig binnen, zonder te gillen, hollen of schreeuwen</t>
  </si>
  <si>
    <t>accepteert een (non verbale) aanwijzing, gaat niet in verzet</t>
  </si>
  <si>
    <t xml:space="preserve">doet wat er gezegd wordt, accepteert 'stop is stop' </t>
  </si>
  <si>
    <t>heeft doorgezet, ook bij tegenslag</t>
  </si>
  <si>
    <t>Verminder zoveel mogelijk afleidende prikkels</t>
  </si>
  <si>
    <t>Creëer een rustige werkplek; leer 'm weinig zaken op tafel te hebben</t>
  </si>
  <si>
    <t>wk.7-8</t>
  </si>
  <si>
    <t>SCORES LEERLINGGEDRAG</t>
  </si>
  <si>
    <t>SCORES DOCENTGEDRAG</t>
  </si>
  <si>
    <t>Klas</t>
  </si>
  <si>
    <t>Mentor</t>
  </si>
  <si>
    <t>Voornaam:</t>
  </si>
  <si>
    <t>Achternaam:</t>
  </si>
  <si>
    <t>Datum:</t>
  </si>
  <si>
    <t>Conclusie:</t>
  </si>
  <si>
    <t>voortgang, opbrengsten, vervolg</t>
  </si>
  <si>
    <t>Score leerling</t>
  </si>
  <si>
    <t>Score docent</t>
  </si>
  <si>
    <t>Laat hem zien dat een werkschema helpt bij het krijgen van overzicht</t>
  </si>
  <si>
    <t>Omgaan met stress t.o.v. taken</t>
  </si>
  <si>
    <t>Hulp vragen</t>
  </si>
  <si>
    <t>Mate van aandacht vragen</t>
  </si>
  <si>
    <t>Houding t.o.v. anderen</t>
  </si>
  <si>
    <t>Zelfbeeld, zelfvertrouwen</t>
  </si>
  <si>
    <t xml:space="preserve">heeft hulp gevraagd </t>
  </si>
  <si>
    <t>is zelf met een voorstel gekomen</t>
  </si>
  <si>
    <t>heeft een klassikale vraag gesteld</t>
  </si>
  <si>
    <t>heeft tenminste 2 vragen gesteld of 2 keer hulp gevraagd</t>
  </si>
  <si>
    <t>heeft om uitleg van een probleem gevraagd</t>
  </si>
  <si>
    <t>heeft goed gereageerd op een aanwijzing van de docent</t>
  </si>
  <si>
    <t>luistert naar aanwijzingen voor verbetering van het gedrag</t>
  </si>
  <si>
    <t>stelt zich open voor een begeleidingsgesprek</t>
  </si>
  <si>
    <t>maakt geen geluidjes, opmerkingen om op te vallen</t>
  </si>
  <si>
    <t>kan zijn eigen mening vasthouden, ook onder druk van anderen</t>
  </si>
  <si>
    <t>GEDRAG, OMGANG MET LEERLINGEN</t>
  </si>
  <si>
    <t>Beweeglijkheid</t>
  </si>
  <si>
    <t>Beweeglijkheid-</t>
  </si>
  <si>
    <t>Handelingssuggesties</t>
  </si>
  <si>
    <t>Stimuleer samenwerking met overlegvormen</t>
  </si>
  <si>
    <t>(vul in: g, v, w, m,o)</t>
  </si>
  <si>
    <t>(vul in: g, v, w, m, o)</t>
  </si>
  <si>
    <t>g=goed, v=voldoende, w=wisselend, m=matig, o=onvoldoende</t>
  </si>
  <si>
    <t>(vul in:g,v,w,m,o)</t>
  </si>
  <si>
    <t xml:space="preserve"> STIMULERENDE </t>
  </si>
  <si>
    <t>LEERLINGFACTOREN</t>
  </si>
  <si>
    <t>GEDRAGSDOELEN</t>
  </si>
  <si>
    <t>HANDELINGSSUGGESTIES</t>
  </si>
  <si>
    <t>LEERLING</t>
  </si>
  <si>
    <t>DOCENT</t>
  </si>
  <si>
    <t xml:space="preserve">4.    Gedragssignaleringslijsten voor een sterkte-zwakte analyse </t>
  </si>
  <si>
    <t xml:space="preserve">6.    Handelingsplan </t>
  </si>
  <si>
    <t>7. Groeikaart</t>
  </si>
  <si>
    <t>8. Algemeen</t>
  </si>
  <si>
    <t>9.    Technische informatie</t>
  </si>
  <si>
    <t>10.    Bronvermelding</t>
  </si>
  <si>
    <t>Tabblad Handelingsplan</t>
  </si>
  <si>
    <t>Overzicht inhoud doelen en suggesties</t>
  </si>
  <si>
    <t>Tabbladen Gedragsdoelen, Handelingssugesties en Overzicht</t>
  </si>
  <si>
    <t>Maak vooraf goed duidelijk wat er verlangd wordt</t>
  </si>
  <si>
    <t>heeft minder dan 3 aansporingen nodig om door te werken</t>
  </si>
  <si>
    <t>Bied extra faciliteiten aan: extra tijd, Daisyspeler, Kurzweil, Readingpen</t>
  </si>
  <si>
    <t>Laat hem instructie herhalen om te controleren of hij het begrepen heeft</t>
  </si>
  <si>
    <t>Vertaal.zoeken tabel 2</t>
  </si>
  <si>
    <t>Vertaal.zoeken tabel 1</t>
  </si>
  <si>
    <t>zoekt geen contact met andere leerlingen tijdens werkmomenten</t>
  </si>
  <si>
    <t>Bewegingsonrust</t>
  </si>
  <si>
    <t>Impulsiviteit</t>
  </si>
  <si>
    <t>Zelfvertrouwen</t>
  </si>
  <si>
    <t>Normbesef</t>
  </si>
  <si>
    <t>Probleem oplossend vermogen</t>
  </si>
  <si>
    <t>Faalangst</t>
  </si>
  <si>
    <t>Zelfinzicht</t>
  </si>
  <si>
    <t>Vraagt te weinig hulp</t>
  </si>
  <si>
    <t>Vraagt teveel aandacht</t>
  </si>
  <si>
    <t>Beïnvloeding van anderen</t>
  </si>
  <si>
    <t>Kritiek op anderen</t>
  </si>
  <si>
    <t>Aansluiting bij de groep</t>
  </si>
  <si>
    <t>Weerbaarheid</t>
  </si>
  <si>
    <t>Inlevingsvermogen</t>
  </si>
  <si>
    <t>Incasseringsvermogen</t>
  </si>
  <si>
    <t>Hulpvaardigheid</t>
  </si>
  <si>
    <t>Dominantie</t>
  </si>
  <si>
    <t>Taakgerichtheid</t>
  </si>
  <si>
    <t>Concentratie</t>
  </si>
  <si>
    <t>Geheugen</t>
  </si>
  <si>
    <t>Werktempo</t>
  </si>
  <si>
    <t>Doorzettingsvermogen</t>
  </si>
  <si>
    <r>
      <t xml:space="preserve">5 </t>
    </r>
    <r>
      <rPr>
        <sz val="8"/>
        <color indexed="8"/>
        <rFont val="Verdana"/>
        <family val="2"/>
      </rPr>
      <t>Wat betreft algemene handelingssuggesties verwijzen we naar het boek ‘Pedagogische adviezen voor speciale kinderen’ (zie bronvermelding), deel I, hoofdstuk 3 (blz 43-61), waarin besproken wordt hoe je goed aan kunt sluiten bij de drie basisbehoeften van leerlingen, nl bij die aan relatie, competentie en autonomie. Daarnaast kan men in de diverse hoofdstukken van deel II, het praktijkdeel waarin stoornisgerelateerde problematieken beschreven staan, een reservoir aan handelingstips vinden in de blauwe kaders binnen die hoofdstukken.</t>
    </r>
  </si>
  <si>
    <r>
      <t xml:space="preserve">3 </t>
    </r>
    <r>
      <rPr>
        <sz val="8"/>
        <color indexed="8"/>
        <rFont val="Verdana"/>
        <family val="2"/>
      </rPr>
      <t xml:space="preserve">Voor de leesbaarheid is bij de doelen en acties steeds gekozen voor de vorm ‘hij’ en ‘hem’, maar alles geldt natuurlijk ook onverkort voor ‘ zij’ en ‘haar’.  </t>
    </r>
  </si>
  <si>
    <t xml:space="preserve">www.sterkVO.nl </t>
  </si>
  <si>
    <t>Zie ook: www.passendonderwijs.nl</t>
  </si>
  <si>
    <t xml:space="preserve">   </t>
  </si>
  <si>
    <t>Model 2:</t>
  </si>
  <si>
    <t>Model 1:</t>
  </si>
  <si>
    <t xml:space="preserve"> </t>
  </si>
  <si>
    <t>Het systeem staat en valt met de ‘dichtheidsgraad’: hoe meer docenten feedback geven op de gedragsdoelen van de leerling en ook hun eigen acties kritisch willen bekijken, des te groter het effect op de ontwikkeling van de leerling.</t>
  </si>
  <si>
    <r>
      <t xml:space="preserve">Steeds geven de docenten en de leerling zo tijdens een periode van 8 weken in de laatste minuten van de les een waardering aan het gedrag van de leerling in relatie tot het gedragsdoel (van </t>
    </r>
    <r>
      <rPr>
        <b/>
        <sz val="10"/>
        <rFont val="Verdana"/>
        <family val="2"/>
      </rPr>
      <t>g</t>
    </r>
    <r>
      <rPr>
        <sz val="10"/>
        <rFont val="Verdana"/>
        <family val="2"/>
      </rPr>
      <t xml:space="preserve">oed, via </t>
    </r>
    <r>
      <rPr>
        <b/>
        <sz val="10"/>
        <rFont val="Verdana"/>
        <family val="2"/>
      </rPr>
      <t>v</t>
    </r>
    <r>
      <rPr>
        <sz val="10"/>
        <rFont val="Verdana"/>
        <family val="2"/>
      </rPr>
      <t xml:space="preserve">oldoende, </t>
    </r>
    <r>
      <rPr>
        <b/>
        <sz val="10"/>
        <rFont val="Verdana"/>
        <family val="2"/>
      </rPr>
      <t>w</t>
    </r>
    <r>
      <rPr>
        <sz val="10"/>
        <rFont val="Verdana"/>
        <family val="2"/>
      </rPr>
      <t xml:space="preserve">isselend, </t>
    </r>
    <r>
      <rPr>
        <b/>
        <sz val="10"/>
        <rFont val="Verdana"/>
        <family val="2"/>
      </rPr>
      <t>m</t>
    </r>
    <r>
      <rPr>
        <sz val="10"/>
        <rFont val="Verdana"/>
        <family val="2"/>
      </rPr>
      <t xml:space="preserve">atig tot </t>
    </r>
    <r>
      <rPr>
        <b/>
        <sz val="10"/>
        <rFont val="Verdana"/>
        <family val="2"/>
      </rPr>
      <t>o</t>
    </r>
    <r>
      <rPr>
        <sz val="10"/>
        <rFont val="Verdana"/>
        <family val="2"/>
      </rPr>
      <t>nvoldoende). Op dezelfde manier geven zij beide ook aan hoe de afgesproken actie door de docent is uitgevoerd.</t>
    </r>
  </si>
  <si>
    <r>
      <t>Tussen de plaats van de</t>
    </r>
    <r>
      <rPr>
        <i/>
        <sz val="10"/>
        <rFont val="Verdana"/>
        <family val="2"/>
      </rPr>
      <t xml:space="preserve"> gedragsdoelen </t>
    </r>
    <r>
      <rPr>
        <sz val="10"/>
        <rFont val="Verdana"/>
        <family val="2"/>
      </rPr>
      <t>en de</t>
    </r>
    <r>
      <rPr>
        <i/>
        <sz val="10"/>
        <rFont val="Verdana"/>
        <family val="2"/>
      </rPr>
      <t xml:space="preserve"> handelingssuggesties</t>
    </r>
    <r>
      <rPr>
        <sz val="10"/>
        <rFont val="Verdana"/>
        <family val="2"/>
      </rPr>
      <t xml:space="preserve"> is geen directe koppeling bedoeld. Sterker nog: het kan goed zijn dat handelingssuggesties die bij een bepaald doel staan, evengoed voor andere doelen ingezet kunnen worden.</t>
    </r>
  </si>
  <si>
    <t>Deze onderdelen worden hierna verder toegelicht.</t>
  </si>
  <si>
    <t>Denk bijvoorbeeld aan de wijze van instructie, de leeromgeving en feedback. Maar ook aan de houding van klasgenoten, docenten en ouders.</t>
  </si>
  <si>
    <t>Passend Onderwijs betekent dat iedere leerling goed onderwijs krijgt en zo nodig ondersteuning die aansluit bij zijn specifieke ondersteuningsbehoefte. Uitgangspunt is een sterke basis op school en in het gezin, waar uitgaan van talenten en mogelijkheden, eigen kracht en een positief pedagogisch klimaat centraal staan. De school kan in die sterke basis ondersteuning bieden binnen het gewone curriculum en meestal binnen de klas, door de eigen mentor of vakdocent.</t>
  </si>
  <si>
    <t>Bovendien vult hij de relevante vakgebieden in voor die specifieke leerling. Via de mail verzoekt hij de betreffende collega’s, met een link naar het bestand, om in een bepaald tijdsbestek de inventarisatielijsten voor hun vak in te vullen met kruisjes.</t>
  </si>
  <si>
    <t xml:space="preserve">Van het originele bestand wordt een gebruikerskopie gemaakt. Het gebruikersbestand staat in een servermap waarvoor alle docenten schrijfrechten hebben. De zorgcoördinator of mentor verzorgt de voorbereidende werkzaamheden met leerlingnamen en vakgebieden. Het bestand staat “open” op één computer. </t>
  </si>
  <si>
    <t>Tijdens een gemeenschappelijk moment (pauze of tijdens een vergadering) vullen docenten om de beurt hun gegevens in. Dit vergt per docent slechts een korte tijd  per leerling. Op deze wijze is er binnen een kort tijdsbestek een volledig beeld van één of meer leerlingen te verkrijgen. Iedere docent slaat de gegevens op onder dezelfde bestandsnaam.</t>
  </si>
  <si>
    <t xml:space="preserve">De scholen in het SWV Sterk VO  werken met een standaard voor  de basisondersteuning. In deze standaard wordt beschreven welke basisondersteuning scholen bieden en welke eventuele extra ondersteuning. Om in een vroeg stadium zicht te krijgen op wat een leerling nodig heeft, heeft het SWV een zogenaamde ondersteuningsroute ontwikkeld. </t>
  </si>
  <si>
    <t>Dit kan bijdragen aan het vergroten van het zelfinzicht en reflectievermogen van de leerling. De gekozen doelen kunnen ook gebruikt worden in het bredere Persoonlijk Ontwikkel Plan (POP) of portfolio van de leerling.</t>
  </si>
  <si>
    <t>Zo kan vervolgens bepaald worden welke acties of handelingssuggesties uitgevoerd  kunnen worden om de doelen van de leerling te bereiken. Door met de leerling te praten over welke benadering voor hem goed werkt en welke niet, kan ook bij de docent de reflectie op zijn handelen vergroot worden.</t>
  </si>
  <si>
    <r>
      <t>De verantwoordelijkheid voor het gebruik van de</t>
    </r>
    <r>
      <rPr>
        <i/>
        <sz val="10"/>
        <rFont val="Verdana"/>
        <family val="2"/>
      </rPr>
      <t xml:space="preserve"> groeikaart</t>
    </r>
    <r>
      <rPr>
        <sz val="10"/>
        <rFont val="Verdana"/>
        <family val="2"/>
      </rPr>
      <t xml:space="preserve"> ligt bij de docenten. Een les begint met het vragen naar de </t>
    </r>
    <r>
      <rPr>
        <i/>
        <sz val="10"/>
        <rFont val="Verdana"/>
        <family val="2"/>
      </rPr>
      <t>groeikaart</t>
    </r>
    <r>
      <rPr>
        <sz val="10"/>
        <rFont val="Verdana"/>
        <family val="2"/>
      </rPr>
      <t xml:space="preserve"> van een leerling en eindigt met schriftelijke feedback op zowel het gedrag van de leerling als op dat van de docent. De docent houdt dan  in de gaten of de leerling ook zijn eigen beoordelingen geeft. </t>
    </r>
  </si>
  <si>
    <t>Op deze wijze wordt er aan een grotere bewustwording over hun gedrag bij de leerling én docent gewerkt.</t>
  </si>
  <si>
    <t xml:space="preserve">•   In week 1 en 2 wordt aan het eerste doel gewerkt met inzet van de eerste actie.                                                 </t>
  </si>
  <si>
    <t xml:space="preserve">•   In week 5 en 6 wordt aan zowel het eerste, het tweede doel en derde doel gewerkt met inzet van de eerste, tweede en derde actie.                                                                                                                                                         </t>
  </si>
  <si>
    <t>•   In week 3 en 4 wordt aan zowel het eerste als aan het tweede doel gewerkt met inzet van de eerste en tweede actie.</t>
  </si>
  <si>
    <t>In dit handelingsplan kan ook informatie uit andere bronnen verwerkt zijn, zoals die uit observaties, gesprekken met leerling en ouders en uit leerlingbesprekingen.</t>
  </si>
  <si>
    <t>De leerling kan aangeven wat voor hem het beste werkt en wat het beste aansluit bij zijn situatie. Deze kunnen samen met drie gekozen sterke punten van de leerling  opgenomen worden in het handelingsplan (zie verder hierover onder paragraaf 6).</t>
  </si>
  <si>
    <t>Stel heldere grenzen op een stevige, kalme, zakelijke, neutrale toon</t>
  </si>
  <si>
    <t>kijkt of vraagt hoe andere leerlingen met stresssituaties omgaan</t>
  </si>
  <si>
    <t>heeft minder dan 3 waarschuwingen nodig gehad in de les</t>
  </si>
  <si>
    <t xml:space="preserve">kan naar een ander luisteren zonder direct commentaar te leveren </t>
  </si>
  <si>
    <t>Sta periodieke loopjes toe; stimuleer beweging buiten de lessituatie</t>
  </si>
  <si>
    <t>Houd veel oogcontact met hem om non-verbale tekens te geven</t>
  </si>
  <si>
    <t>Stimuleer zelfcontrole i.p.v. dat hij  steeds vraagt naar de bekende weg</t>
  </si>
  <si>
    <t>Bepaal gewenst doel, wat hijzelf, de docent, ouders daarvoor kunnen doen</t>
  </si>
  <si>
    <t>Stimuleer uitstel van reactie op  correctie en complimenteer als het lukt</t>
  </si>
  <si>
    <t>Help hem om zich bij een conflict te verplaatsen in de andere 'partij'</t>
  </si>
  <si>
    <t>staat open voor andere oplossingen, meningen</t>
  </si>
  <si>
    <t>volgt aanwijzingen direct op, zonder uitstel of zonder de  strijd aan te gaan</t>
  </si>
  <si>
    <t>Wees een rolmodel: toon zelf ontzag, geef fouten toe, start lage inzet</t>
  </si>
  <si>
    <t>bemoeit zich met zijn eigen zaken, niet met die van anderen of van de docent</t>
  </si>
  <si>
    <t xml:space="preserve">probeert anderen mee te krijgen voor zijn positieve acties, ideeen </t>
  </si>
  <si>
    <t xml:space="preserve">staat open voor mening van anderen, dringt eigen mening niet op </t>
  </si>
  <si>
    <t xml:space="preserve">Geef hem een gerichte taak waardoor hij wel moet samenwerken </t>
  </si>
  <si>
    <t>Laat hem ook samenwerken met leerlingen die hij niet direct graag mag</t>
  </si>
  <si>
    <t>Leer hem kritiek uit te stellen en op een juister moment  te uiten</t>
  </si>
  <si>
    <t>behandelt anderen op een vriendelijke manier, komt niet gelijk met kritiek</t>
  </si>
  <si>
    <t>pakt een probleem assertief aan, loopt  er niet voor weg of wordt agressief</t>
  </si>
  <si>
    <t>Stimuleer om standvastig te blijven, niet over zich heen te laten lopen</t>
  </si>
  <si>
    <t xml:space="preserve">staat open voor mening van anderen, dringt zijn eigen mening niet op </t>
  </si>
  <si>
    <t>Gebruik humor, breng hem gedoseerd zelfspot en zelfkritiek bij</t>
  </si>
  <si>
    <t>Rem hem af wanneer hij teveel aan het woord is, liefst op non-verbale wijze</t>
  </si>
  <si>
    <t>Laat hem vertellen over iets waar hij veel van weet</t>
  </si>
  <si>
    <t>heeft alleen nuttige, geen overbodige (speel-) spullen op tafel liggen</t>
  </si>
  <si>
    <t>kan opmerkingen van anderen negeren, kiest eventueel voor apart zitten</t>
  </si>
  <si>
    <t>Bied instructie zoveel mogelijk gelijktijdig auditief én visueel aan</t>
  </si>
  <si>
    <t>heeft de in de les afgesproken hoeveelheid werk afgekregen</t>
  </si>
  <si>
    <t>kan het (schrijf)tempo bijhouden en heeft geen extra tijd nodig</t>
  </si>
  <si>
    <t>heeft in een regelmatig goed tempo doorgewerkt, zonder afgeleid te zijn</t>
  </si>
  <si>
    <t>Geef aansporingen in je looprondje en benoem eventueel vermijdingsgedrag</t>
  </si>
  <si>
    <t xml:space="preserve">Help hem met aanwijzingen om door lastige lesonderdelen te komen </t>
  </si>
  <si>
    <t>Controleer of hij zijn huiswerk in de les verbetert</t>
  </si>
  <si>
    <t>houdt schoolmateriaal netjes (bv geen krassen of tekeningen op zijn tafel)</t>
  </si>
  <si>
    <t>Laat werk overmaken tot  het  volgens de afspraak verzorgd is</t>
  </si>
  <si>
    <t>Accepteer geen krassen, tekeningen  geef daarvoor ruimte op apart vel</t>
  </si>
  <si>
    <t>Overleg ook met ouders om eventueel 'pamperen'  te verminderen</t>
  </si>
  <si>
    <t>Stimuleer hem om eerst bronnen te raadplegen, voor hij je hulp vraagt</t>
  </si>
  <si>
    <t>Stimuleer het stellen van een gerichte vraag i.p.v. 'Ik kan het niet'</t>
  </si>
  <si>
    <t xml:space="preserve">Help hem hoe hij stapsgewijs werk in schrift of map logisch kan ordenen </t>
  </si>
  <si>
    <t>heeft schrift en en mappen voldoende logisch geordend</t>
  </si>
  <si>
    <t>weet met een taak te beginnen en hoe hij die het best kan aanpakken</t>
  </si>
  <si>
    <t>is op tijd aanwezig in de les en weet wat hij die les moet doen</t>
  </si>
  <si>
    <t>Bied  compenserende opdrachten aan om succeservaringen op te doen</t>
  </si>
  <si>
    <t>gebruikt de handvatten vanuit de extra ondersteuning in de andere lessen</t>
  </si>
  <si>
    <t>heeft binnen de gestelde tijd een tekst gelezen</t>
  </si>
  <si>
    <t>is bereid om zich extra (bv na lestijd) in te zetten voor rekenen/ wiskunde</t>
  </si>
  <si>
    <t xml:space="preserve">maakt indien nodig gebruik van hulpmiddelen, b.v. de rekenmachine </t>
  </si>
  <si>
    <t>doet naar vermogen mee met gymnastiek en zoekt geen uitvluchten</t>
  </si>
  <si>
    <t>doet moeite om zijn handschrift leesbaar te maken</t>
  </si>
  <si>
    <t>kan aangeven hoe laat het ongeveer is of  hoe lang iets nog duurt</t>
  </si>
  <si>
    <t>Train begrippen als voor/ achter/ naast/ na b.v. in de gymzaal</t>
  </si>
  <si>
    <t xml:space="preserve">http://www.sterkvo.nl/doc/teampassendonderwijs/privacyreglement/Ondertekend%20privacyreglement.pdf </t>
  </si>
  <si>
    <t xml:space="preserve">Iedere week voert de mentor een tussenevaluatie uit met de leerling om  aan de hand van de scores op de groeikaart de voortgang te bespreken en groei te stimuleren. In dit gesprek worden ook steeds de acties van de docent geëvalueerd op de werkzaamheid voor de ontwikkeling van deze leerling en eventueel aangepast. </t>
  </si>
  <si>
    <t>Ga  tijdens de les niet in discussie, verwijs dit naar een ander moment</t>
  </si>
  <si>
    <t>Laat de negatieve gevolgen zien van meeloopgedrag en laat dat ervaren</t>
  </si>
  <si>
    <t>Benoem vragen naar de bekende weg als zodanig</t>
  </si>
  <si>
    <t xml:space="preserve">Stel grenzen aan druk en aandachtvragend gedrag </t>
  </si>
  <si>
    <t>stopt met onrustig bewegen als hem dat duidelijk gemaakt/gezegd wordt</t>
  </si>
  <si>
    <t>Laat hem succeservaringen opdoen, wijs hem op, benoem zijn talenten</t>
  </si>
  <si>
    <t>Kondig toetsen en beurten van te voren aan, geef die niet onverwacht</t>
  </si>
  <si>
    <t>Vermijd te moeilijk of te makkelijke taken die tot demotivatie kunnen leiden</t>
  </si>
  <si>
    <t>Bespreek met hem wat hij kan en zou moeten doen om zijn doelen te bereiken</t>
  </si>
  <si>
    <t>Wijs hem op zijn talenten en laat hem die inbrengen/-zetten in de les</t>
  </si>
  <si>
    <t>zit rechtop en kijkt mensen aan die aan het woord zijn</t>
  </si>
  <si>
    <t>1995 / 2014</t>
  </si>
  <si>
    <r>
      <t xml:space="preserve">                            GROEIKAART 2                  </t>
    </r>
    <r>
      <rPr>
        <b/>
        <sz val="8"/>
        <color indexed="9"/>
        <rFont val="Arial"/>
        <family val="2"/>
      </rPr>
      <t>(versie 2014)</t>
    </r>
  </si>
  <si>
    <t xml:space="preserve">Tabblad Groeikaart </t>
  </si>
  <si>
    <t xml:space="preserve">•   Tenslotte zijn week 7 en 8 twee consolidatieweken waarin de verwachte vooruitgang bestendigd kan worden en waarin dus aan alle drie de doelen en met inzet van alle drie de acties wordt gewerkt.   In week 7 en 8 worden dan dus steeds alle drie de doelen en acties aan het eind van iedere les beoordeeld door de docent en de leerling.             </t>
  </si>
  <si>
    <r>
      <t xml:space="preserve">Gedragsdoelen </t>
    </r>
    <r>
      <rPr>
        <b/>
        <i/>
        <sz val="12"/>
        <color indexed="9"/>
        <rFont val="Verdana"/>
        <family val="2"/>
      </rPr>
      <t>t.b.v. Groeikaart</t>
    </r>
  </si>
  <si>
    <t xml:space="preserve">Reden inzet Poliscoop:
</t>
  </si>
  <si>
    <t>m.b.t. klasgenoten:</t>
  </si>
  <si>
    <t>m.b.t. ouders:</t>
  </si>
  <si>
    <t>m.b.t. externe partijen:</t>
  </si>
  <si>
    <t>Stimulerende omgevingsfactoren:</t>
  </si>
  <si>
    <t>Stimulerende leerlingfactoren:</t>
  </si>
  <si>
    <t>stelt zijn eigen mening naast die van anderen, niet vóór die van anderen</t>
  </si>
  <si>
    <t>Handelingsplan met voortgang en evaluatie inzet Poliscoop</t>
  </si>
  <si>
    <t>Groeikaart</t>
  </si>
  <si>
    <t>Algemene gegevens</t>
  </si>
  <si>
    <t>Dag:</t>
  </si>
  <si>
    <t xml:space="preserve">Het is wél ‘practice based’, door de ervaring die verschillende VO scholen in dit SWV met het instrument hebben opgedaan. Daardoor kon het in de loop der tijd steeds handelingsgerichter worden gemaakt. </t>
  </si>
  <si>
    <t>Die route helpt om stapsgewijs in beeld te krijgen wat een leerling eventueel aan extra ondersteuning nodig heeft. Deze extra ondersteuning kan met behulp van leerling, ouders, school en kernpartners om de school (Jeugdgezondheidszorg, Leerplicht, Schoolmaatschappelijk Werk en het Samenwerkingsverband) worden ingezet. Als er andere of specialistischer ondersteuning nodig blijkt, dan kan dat worden gerealiseerd met inzet van meer specialistische partners².</t>
  </si>
  <si>
    <t xml:space="preserve">Een eerste stap in het maken van een handelingsplan voor een leerling is een inventarisatie van belemmerende en stimulerende factoren in zijn schoolloopbaan en ontwikkeling. Dit kan aan de hand van de Gedragssignaleringslijsten. Er zijn vijf domeinen benoemd: a. Persoonlijke ontwikkeling, b. Gedrag, omgang met docenten, c. Gedrag, omgang met leerlingen, d. Leerhouding en e. Leerprestaties. </t>
  </si>
  <si>
    <t xml:space="preserve">Deze benadering past in de methode van de ‘Positive Behavior Support’ (PBS), waarbij de nadruk gelegd wordt op het beschrijven van positieve gedragsverwachtingen. Omdat het gedrag van de leerling echter ook bepaald wordt door de interactie met de docent en door zijn ondersteunende acties,  worden op deze kaart ook de gekozen acties van de docent van een waardering voorzien.                                                                                                                                                                                                             </t>
  </si>
  <si>
    <t xml:space="preserve">Onderstaande modellen bieden hier een mogelijke oplossing voor. </t>
  </si>
  <si>
    <r>
      <t xml:space="preserve">4 </t>
    </r>
    <r>
      <rPr>
        <sz val="8"/>
        <color indexed="8"/>
        <rFont val="Verdana"/>
        <family val="2"/>
      </rPr>
      <t>Tussen de diverse doelen en acties zijn er soms slechts kleine nuanceverschillen. Wij hebben getracht de doelen zo positief mogelijk te beschrijven, maar soms maakt juist de toevoeging van het woordje ‘niet’ duidelijker wat er met het gedragsdoel bedoeld is. Zo kan hetzelfde woord ‘rustig’ bij het begrip ‘zelfbeheersing’ aangeven dat het doel is dat hij ‘niet boos of driftig' is geworden. Terwijl ‘rustig’ bij ‘omgaan met stress tov taken’ betekent ‘niet in paniek raken’.</t>
    </r>
  </si>
  <si>
    <r>
      <t xml:space="preserve">2 </t>
    </r>
    <r>
      <rPr>
        <sz val="8"/>
        <color indexed="8"/>
        <rFont val="Verdana"/>
        <family val="2"/>
      </rPr>
      <t xml:space="preserve">Zie voor een uitgebreide visie op Passend Onderwijs en basisdocumenten zoals de ondersteuningsroute en groeidocument/Ontwikkelings Perspectief Plan: </t>
    </r>
    <r>
      <rPr>
        <u/>
        <sz val="8"/>
        <color indexed="8"/>
        <rFont val="Verdana"/>
        <family val="2"/>
      </rPr>
      <t>www.sterkVO.nl/basisdocumenten</t>
    </r>
  </si>
  <si>
    <t xml:space="preserve">Op het gebruik van de PoLiscoop is het privacyreglement passend onderwijs van het SWV Sterk VO van toepassing.    </t>
  </si>
  <si>
    <t>1.    Achtergrond en functie van de PoLiscoop</t>
  </si>
  <si>
    <t xml:space="preserve">De verschillende vormen van ondersteuning leiden alleen tot rendement als er afspraken gemaakt worden over gemeenschappelijke doelen voor de leerling en gemeenschappelijke acties door de docenten. In de PoLiscoop wordt veel nadruk gelegd op zaken die al goed gaan.                                                                                         </t>
  </si>
  <si>
    <t xml:space="preserve">Er wordt planmatig, praktisch, cyclisch en in overleg met de leerling gewerkt aan het bereiken van doelen voor de leerling en aan handelingssuggesties voor docenten en teams. De interactie tussen leerling en docent is misschien wel de belangrijkste factor in handelingsgericht werken. ‘Verander je de docent dan verander je de leerling…en omgekeerd’. De PoLiscoop is ook in het basisonderwijs te gebruiken.                                                                                               </t>
  </si>
  <si>
    <t>2.    Opbouw van de PoLiscoop</t>
  </si>
  <si>
    <t>De PoLiscoop bevat verschillende onderdelen, vormgegeven op de diverse tabbladen:</t>
  </si>
  <si>
    <t>3.    Gebruiksmogelijkheden van de PoLiscoop</t>
  </si>
  <si>
    <t>De PoLiscoop heeft veel verschillende gebruiksmogelijkheden. Zowel in het versterken van de basis op school (a, b) als voor specifieke ondersteuning van leerlingen (c t/m g). Hieronder een korte toelichting:</t>
  </si>
  <si>
    <t xml:space="preserve">Uitgangspunt bij het gebruik van  het instrument is altijd om te zoeken naar acties die al goed werken of goed kunnen gaan werken. De PoLiscoop kan zo helpen om delen van het groeidocument/Ontwikkelings Perspectief Plan-OPP (zie noot 2) te vullen. </t>
  </si>
  <si>
    <t xml:space="preserve">Zodra een belemmerende factor aangekruist wordt, biedt de PoLiscoop 6 suggesties voor Gedragsdoelen (voor de leerling) en 6 Handelingssuggesties (voor de docent), die verschijnen op de twee tabbladen gedragsdoelen en handelingssuggesties. Op basis van de totaalscore op het tabblad TOTAAL kunnen gedragsdoelen en handelingssuggesties gekozen worden door de leerling, school en eventueel de ouders. </t>
  </si>
  <si>
    <t xml:space="preserve">Om de ouders goed betrokken te houden bij de inzet van de PoLiscoop wordt ieder evaluatieverslag ook aan de ouders gemaild en hen gevraagd om een reactie. Zo wordt het handelingsplan steeds concreet en actueel gehouden en worden de leerling en ouders optimaal betrokken, waardoor het ook hun plan is. Aan het slot van het handelingsplan wordt de voortgang en de opbrengsten van de inzet van de PoLiscoop beschreven met een slotconclusie: afronding danwel een bepaald vervolgtraject. </t>
  </si>
  <si>
    <t xml:space="preserve">De PoLiscoop is geschreven in Excel. Dit heeft het nadeel dat er in een netwerk maar één persoon tegelijk in het programma kan werken. Wanneer het bestand door een gebruiker is geopend krijgen anderen geen toegang meer. Dat vraagt om afstemming in de eigen organisatie. </t>
  </si>
  <si>
    <t>is niet gelijk van slag bij een onverwachte gebeurtenis of tegenslag</t>
  </si>
  <si>
    <t>Tabblad Naam</t>
  </si>
  <si>
    <t>geeft aan wanneer hij van slag dreigt te raken</t>
  </si>
  <si>
    <t>kan goed aangeven wat hij wel en wat hij niet weet of beheerst</t>
  </si>
  <si>
    <t>kan reële inschatting maken van zijn te verwachte prestaties</t>
  </si>
  <si>
    <t>heeft zelf initiatief genomen bij het oplossen van een probleem</t>
  </si>
  <si>
    <t>heeft geen vragen gesteld waarop hij het antwoord eigenlijk overduidelijk wel weet</t>
  </si>
  <si>
    <t>vraagt op een adequate manier om aandacht d.m.v. relevante vragen</t>
  </si>
  <si>
    <t>concentreert zich bij de les op zichzelf, bemoeit zich niet met anderen</t>
  </si>
  <si>
    <t xml:space="preserve">heeft iets voor de klas gedaan, b.v. uitje geregeld, kaart voor een zieke </t>
  </si>
  <si>
    <t>heeft zich deze les respectvol gedragen, niemand gejend of gepest</t>
  </si>
  <si>
    <t>heeft samengewerkt in gelijkwaardigheid, zonder zich naar voren te dringen</t>
  </si>
  <si>
    <t>gedraagt zich rustig, niet overheersend of bedreigend naar anderen</t>
  </si>
  <si>
    <t>let goed op, is een bepaalde afgesproken tijd geconcentreerd bezig met de lesstof</t>
  </si>
  <si>
    <t>heeft laten blijken dat hij de afgesproken lesstof goed geleerd heeft</t>
  </si>
  <si>
    <t>draagt ideeën aan om  een probleem op te lossen</t>
  </si>
  <si>
    <t xml:space="preserve">roept hulp in wanneer hij merkt dat hij het niet in 1x snapt </t>
  </si>
  <si>
    <t>doet moeite om op te letten tijdens instructie om zo de stof beter te begrijpen</t>
  </si>
  <si>
    <t>zet zich in om de aangepaste leerstof zo goed mogelijk te maken</t>
  </si>
  <si>
    <t>is bereid om zich extra in te zetten ter vebetering van zijn prestaties bij taal</t>
  </si>
  <si>
    <t>is bereid om zich extra in te zetten voor lezen</t>
  </si>
  <si>
    <t>vraagt hulp bij tekenopdrachten</t>
  </si>
  <si>
    <t>Stimuleer hem om activiteiten te ondernemen, bv sport / muziek/ klusjes</t>
  </si>
  <si>
    <t>Relativeer, gebruik humor, maar neem zijn gevoelens wel serieus</t>
  </si>
  <si>
    <t>Rem hem versterkende reacties uit de omgeving af</t>
  </si>
  <si>
    <t>Wees alert op signalen van ontregeld raken en richt hem dan weer op zijn werk of spel</t>
  </si>
  <si>
    <t xml:space="preserve">Maak d.m.v. aanraken, aankijken duidelijk dat hij rustig moet worden  </t>
  </si>
  <si>
    <t>Maak regelmatig een luchtig, gangpraatje met hem, toon interesse</t>
  </si>
  <si>
    <t>Leer hem zich te verplaatsen in anderen en schade te herstellen</t>
  </si>
  <si>
    <t xml:space="preserve">Leer beter gedrag mbv GGGG- methode (Ge-beurtenis,Gevoel,Ge-dachte,Gedrag,Gevolg) </t>
  </si>
  <si>
    <t>Laat hem een persoonlijk, vertrouwd  voorwerp op zijn tafel zetten</t>
  </si>
  <si>
    <t>Verdiep je in achtergronden van initiatiefloos gedrag, praat erover met hem</t>
  </si>
  <si>
    <t>Verwijs naar mede door hem onderschreven, gemaakte afspraken</t>
  </si>
  <si>
    <t>Speek non-verbale waarschuwingstekens  af</t>
  </si>
  <si>
    <t>Laat m.b.v. het SMW zien dat onderzoek cq hulpverlening veel  kan opleveren</t>
  </si>
  <si>
    <t>Confronteer de leerling in moeilijke situaties met zijn steunbehoefte</t>
  </si>
  <si>
    <t xml:space="preserve">Wees terughoudend bij het ingaan op vragen naar de bekende weg </t>
  </si>
  <si>
    <t xml:space="preserve">Help hem om zijn positieve acties, ideeën te gebruiken in zijn sociale omgang </t>
  </si>
  <si>
    <t>Laat hem ervaren wat de uitwerking van zijn kritiek op hemzelf zou zijn</t>
  </si>
  <si>
    <t>Train het maken van aardige opmerkingen i.p.v. direct kritiek te geven</t>
  </si>
  <si>
    <t>Geef ruimte aan emoties en leer hem dan hoe hij assertief kan handelen</t>
  </si>
  <si>
    <t>Gebruik bekende voorbeeldfiguren om negatieve gevolgen van starheid te tonen</t>
  </si>
  <si>
    <t>Schakel hem in bij reacties op hulp-vragen van leerlingen aan docent</t>
  </si>
  <si>
    <t>Laat hem de positieve uitwerking zien van hulp geven / hulp krijgen</t>
  </si>
  <si>
    <t>Zet zijn dominantie positief in door verantwoordelijkheid voor bepaalde taak</t>
  </si>
  <si>
    <t>Spreek ouders aan op steun aan school,door b.v. hulp bij tas inpakken</t>
  </si>
  <si>
    <t xml:space="preserve">Help hem met duidelijke taken op gang, blijf bij hem tot hij echt gestart is </t>
  </si>
  <si>
    <t>Geef precies aan wat je in een bepaalde tijd van hem verwacht aan afgemaakt werk</t>
  </si>
  <si>
    <t>Gebruik concentratie oefeningen, b.v. www.neurocampus.nl/sitemap</t>
  </si>
  <si>
    <t>Gebruik geheugenoefeningen, bv www.neurocampus.nl</t>
  </si>
  <si>
    <t>Bied opdrachten met keuzemogelijkheden aan</t>
  </si>
  <si>
    <t>Geef een compliment als hij volgehouden heeft en niet afgehaakt is</t>
  </si>
  <si>
    <t>Eis dat het werk af komt, ook al betekent dat  doorwerken na schooltijd</t>
  </si>
  <si>
    <t>Ga na of instructie geland is door hem die te laten herhalen in zijn eigen woorden</t>
  </si>
  <si>
    <t>Deel instructie op in korte, overzichtelijke stukken</t>
  </si>
  <si>
    <t>Laat hem gemaakte afspraken herhalen; herinner hem anders eraan</t>
  </si>
  <si>
    <t>Let op signalen van vermijdings- of druk gedrag als teken van onder-/overvraging</t>
  </si>
  <si>
    <t>Geef boeiend, uitdagend les, aan leerniveau en leerstijl aangepast</t>
  </si>
  <si>
    <t>Bied extra instructie- en verwerkingstijd aan, en extra taalhulp</t>
  </si>
  <si>
    <t>Laat de leerling veel herhalen, b.v. in RT lessen of eigen programma</t>
  </si>
  <si>
    <t>Laat taalspelletjes op de computer doen, bv op www.neurocampus.nl</t>
  </si>
  <si>
    <t>Laat hem een mondelinge samenvatting geven van het gelezene</t>
  </si>
  <si>
    <t>Bied extra instructie- en verwerkingstijd aan, en extra rekenhulp</t>
  </si>
  <si>
    <t>Laat rekenspelletjes op de computer doen, b.v. op www.neurocampus.nl</t>
  </si>
  <si>
    <t>Maak gebruik van oefeningen bv. op www.neurocampus.nl</t>
  </si>
  <si>
    <t>Help hem om b.v. een klassen-plattegrond te maken</t>
  </si>
  <si>
    <t>Blijf bij respectloos gedrag rustig en stel grenzen. Bekrachtig respectvol gedrag</t>
  </si>
  <si>
    <t xml:space="preserve">Complimenteer hem als hij zijn eigen aandeel in een conflict aangeeft </t>
  </si>
  <si>
    <t>Leer hem zelfreflectie door  een spiegel voor te houden mbt het effect van zijn gedrag</t>
  </si>
  <si>
    <t>Geef feedback op inzet en niet op prestatie. Complimenteer 'm als daar verbetering in zit</t>
  </si>
  <si>
    <t>Train hem om zijn vinger op te steken als hij iets wil zeggen. Beloon 'm als dat lukt</t>
  </si>
  <si>
    <t>Laat hem opnieuw rustig de klas binnenkomen. Beloon 'm als dat lukt</t>
  </si>
  <si>
    <t>Rem uitschieters in gedrag af met non-verbale tekens. Beloon 'm als dat lukt</t>
  </si>
  <si>
    <t>Stimuleer hem contacten te maken. Beloon 'm als dat lukt</t>
  </si>
  <si>
    <t xml:space="preserve">Blijf zelf rustig, ga niet mee in zijn hoge toon. Bied keuzeprocedure aan, kies slim </t>
  </si>
  <si>
    <t xml:space="preserve">Laat hem consequent bij onrustige binnenkomst opnieuw de klas binnenkomen </t>
  </si>
  <si>
    <t>Ga uit van eigen oplossend vermogen, laat hem denken over mogelijke oplossingen</t>
  </si>
  <si>
    <t>Stop consequent fysiek of verbaal agressief  gedrag kalm af, keur niet de persoon af</t>
  </si>
  <si>
    <t xml:space="preserve">Geef concreet aan wat gewenst en ongewenst gedrag is, en gevolgen daarvan </t>
  </si>
  <si>
    <t>Help hem zijn sterke en zwakke kanten ont-dekken. Leer 'm zo zijn eigen aandeel zien</t>
  </si>
  <si>
    <t>Benoem concreet welk gedrag je wél wilt.  Oefen het. Herinner hem aan afspraken</t>
  </si>
  <si>
    <t>Laat hem ervaren dat hij andere keuzes kan maken</t>
  </si>
  <si>
    <t>Bespreek met hem zijn gewenste doel, en wat hij daarvoor moet doen</t>
  </si>
  <si>
    <t>aantal g</t>
  </si>
  <si>
    <t>aantal o</t>
  </si>
  <si>
    <t>Vul de leerlingnaam in</t>
  </si>
  <si>
    <t>Stel grenzen aan wijze van uiten van ongenoe-gen, mag pas terug bij rustig,beheerst gedrag</t>
  </si>
  <si>
    <t>Complimenteer hem direct als hij beheerst verbaal aangeeft wat hem dwarszit</t>
  </si>
  <si>
    <t>Leer positief uiten van energie, bv via sport. PBS: 4:1, dus 4x meer  pluimen dan kritiek</t>
  </si>
  <si>
    <r>
      <t xml:space="preserve">a.    </t>
    </r>
    <r>
      <rPr>
        <b/>
        <sz val="10"/>
        <rFont val="Verdana"/>
        <family val="2"/>
      </rPr>
      <t>Teamontwikkeling</t>
    </r>
    <r>
      <rPr>
        <sz val="10"/>
        <rFont val="Verdana"/>
        <family val="2"/>
      </rPr>
      <t xml:space="preserve">: elementen uit de PoLiscoop kunnen  ‘los’ worden gebruikt voor versterking van  het primaire (les)proces. Zo kunnen de voorgestelde gedragsdoelen docenten helpen om voor bepaalde (groepen van) leerlingen te kiezen voor een specifiek SMART geformuleerd doel. </t>
    </r>
  </si>
  <si>
    <r>
      <t xml:space="preserve">•  Handelingsplan op het tabblad </t>
    </r>
    <r>
      <rPr>
        <i/>
        <sz val="10"/>
        <rFont val="Verdana"/>
        <family val="2"/>
      </rPr>
      <t xml:space="preserve">Handelingsplan. </t>
    </r>
  </si>
  <si>
    <t xml:space="preserve">Of kunnen de handelingssuggesties (beide ieder totaal 276) dienen als onderwerp voor een teambespreking over mogelijke interventies bij groepsproblemen, of in een gesprek met leerlingen over hoe zij graag benaderd willen worden. </t>
  </si>
  <si>
    <t xml:space="preserve">Daaruit kunnen dan 3  doelen en 3 acties worden gekozen om planmatig aan en mee te gaan werken naast 3 sterke kanten van de leerling die hierbij ingezet kunnen worden. </t>
  </si>
  <si>
    <t>Natuurlijk kan een docent in samenspraak met de leerling ook altijd  andere doelen en handelingssuggesties kiezen, afhankelijk van de analyse die door hen gemaakt is van wat deze leerling nodig heeft, wat voor hem goed werkt en wat niet.</t>
  </si>
  <si>
    <t>Op het tabblad Handelingsplan wordt gestart met de invulling van de reden voor de inzet van de PoLiscoop en van de ondersteuningsbehoefte van de leerling. Vervolgens worden de gekozen gedragsdoelen van de leerling en de handelingssuggesties voor de docent gekopieerd uit de desbetreffende tabbladen of uit het tabblad 'overzicht' en geplakt in de daarvoor bedoelde vakken in het handelingsplan. Als de leerling en de mentor besluiten tot afwijkende teksten dan moeten die handmatig in het handelingsplan ingevuld worden. Dan verschijnen deze ofwel gekopieerde danwel zelf bedachte gedragsdoelen en handelingssuggesties automatisch op de Groeikaart (zie par.7). Bij de keuze voor de handelingssuggesties is het belangrijk om in samenspraak met de leerling te kijken op welke manier de docent met zijn acties ook de sterke kanten van een leerling kan inzetten voor diens gedragsdoelen/ontwikkelpunten.</t>
  </si>
  <si>
    <t xml:space="preserve">Aan de hand van de wekelijkse evaluatiegesprekken met de leerling en de tweewekelijkse met de docenten, - waarvan verslag gedaan wordt in de 8 evaluatieverslagen -, kan worden bepaald wat werkt en wat niet. Dit kan leiden tot bijstelling van de doelen en acties voor een volgende periode in het handelingsplan. </t>
  </si>
  <si>
    <t xml:space="preserve">In het handelingsplan wordt  zo het hele begeleidingsproces van 8 weken opgenomen. Vanuit de  ondersteuningsbehoefte van de leerling wordt beschreven hoe - middels de gekozen doelen en interventies, aansluitend bij de sterke kanten van de leerling en zijn omgeving – de ontwikkeling van de leerling verlopen is. De 8 wekelijkse evaluatieverslagen maken duidelijk hoe het verloop was, wat de uiteindelijke opbrengst en wat de eindconclusie is (afronding of vervolgtraject). </t>
  </si>
  <si>
    <r>
      <t xml:space="preserve">De </t>
    </r>
    <r>
      <rPr>
        <i/>
        <sz val="10"/>
        <rFont val="Verdana"/>
        <family val="2"/>
      </rPr>
      <t>Groeikaart</t>
    </r>
    <r>
      <rPr>
        <sz val="10"/>
        <rFont val="Verdana"/>
        <family val="2"/>
      </rPr>
      <t xml:space="preserve"> is het formulier waarop de gekozen </t>
    </r>
    <r>
      <rPr>
        <i/>
        <sz val="10"/>
        <rFont val="Verdana"/>
        <family val="2"/>
      </rPr>
      <t>gedragsdoelen</t>
    </r>
    <r>
      <rPr>
        <sz val="10"/>
        <rFont val="Verdana"/>
        <family val="2"/>
      </rPr>
      <t xml:space="preserve"> (ontwikkelpunten), de </t>
    </r>
    <r>
      <rPr>
        <i/>
        <sz val="10"/>
        <rFont val="Verdana"/>
        <family val="2"/>
      </rPr>
      <t xml:space="preserve">stimulerende </t>
    </r>
    <r>
      <rPr>
        <sz val="10"/>
        <rFont val="Verdana"/>
        <family val="2"/>
      </rPr>
      <t>factoren van een leerling en de concrete</t>
    </r>
    <r>
      <rPr>
        <i/>
        <sz val="10"/>
        <rFont val="Verdana"/>
        <family val="2"/>
      </rPr>
      <t xml:space="preserve"> handelingssuggesties</t>
    </r>
    <r>
      <rPr>
        <sz val="10"/>
        <rFont val="Verdana"/>
        <family val="2"/>
      </rPr>
      <t xml:space="preserve"> voor de docent door het systeem automatisch verschijnen, als die geplakt/ beschreven zijn in de desbetreffende onderdelen van het </t>
    </r>
    <r>
      <rPr>
        <i/>
        <sz val="10"/>
        <rFont val="Verdana"/>
        <family val="2"/>
      </rPr>
      <t>handelingsplan</t>
    </r>
    <r>
      <rPr>
        <sz val="10"/>
        <rFont val="Verdana"/>
        <family val="2"/>
      </rPr>
      <t>. Door het gewenste gedrag te beschrijven in de vorm van gedragsdoelen en zijn sterke kanten hierbij te gebruiken, wordt een leerling gestimuleerd om vanuit zijn eigen kracht beter te gaan functioneren en zoveel mogelijk ‘goedjes’ te scoren op zijn gedragsdoelen op de groeikaart. Het mooiste zou zijn als de mentor of persoonlijke coach steeds aan het begin van de dag even bij de leerling in herinnering roept waaraan hij gaat werken en aan het eind van de dag kort vraagt hoe het gelukt is, een soort 'check-in check-out (CiCo)' systeem.</t>
    </r>
  </si>
  <si>
    <r>
      <t xml:space="preserve">Op de </t>
    </r>
    <r>
      <rPr>
        <i/>
        <sz val="10"/>
        <rFont val="Verdana"/>
        <family val="2"/>
      </rPr>
      <t xml:space="preserve">groeikaart </t>
    </r>
    <r>
      <rPr>
        <sz val="10"/>
        <rFont val="Verdana"/>
        <family val="2"/>
      </rPr>
      <t>geven zowel de leerling als de docent gedurende een periode van 8 weken met eenzelfde waarderingssysteem na iedere les aan hoe zij vinden dat de leerling aan zijn doelen heeft gewerkt en hoe door de docent de afgesproken acties zijn uitgevoerd (zie hiernaast en hieronder). Het is namelijk in het kader van de versterking van de basis belangrijk dat ook docenten in de spiegel kijken. Want hoe de leerling zich gedraagt wordt namelijk mede bepaald door de interactie met de docent. Gedragsproblemen zijn namelijk niet statisch, maar situationeel, relationeel, relatief en fluctuerend.</t>
    </r>
  </si>
  <si>
    <t>Men kan ervoor kiezen om direct al de 3 doelen en 3 acties te kiezen en die op de groeikaart te zetten, maar handiger lijkt het om dit op te bouwen (de inhoud op de kaart te laten 'groeien') door eerst voor één doel en actie te kiezen en na iedere evaluatieperiode van twee weken er steeds één toe te voegen.</t>
  </si>
  <si>
    <t>De groeikaart werkt zo cumulatief: iedere 2 weken wordt een nieuw doel en een nieuwe actie in het handelingsplan opgenomen, die dus automatisch ook zo op de groeikaart verschijnen. Dus:</t>
  </si>
  <si>
    <r>
      <t xml:space="preserve">Een voordeel van de beperkte tijdsduur van 8 weken  is dat deze  voor leerlingen en ouders goed te overzien is. Dat motiveert. Want een absolute voorwaarde voor succes is dat de leerling </t>
    </r>
    <r>
      <rPr>
        <i/>
        <sz val="10"/>
        <rFont val="Verdana"/>
        <family val="2"/>
      </rPr>
      <t>gemotiveerd</t>
    </r>
    <r>
      <rPr>
        <sz val="10"/>
        <rFont val="Verdana"/>
        <family val="2"/>
      </rPr>
      <t xml:space="preserve"> is om te werken met de groeikaart.</t>
    </r>
  </si>
  <si>
    <t xml:space="preserve">Advies is om de PoLiscoop met de erin opgenomen groeikaart en handelingsplan voor maximaal 2 leerlingen tegelijk in één klas in te zetten. Door zo te werken kunnen per klas tien leerlingen met een extra ondersteuningsbehoefte in vijf periodes van het schooljaar gericht en planmatig begeleid worden. </t>
  </si>
  <si>
    <t xml:space="preserve">Daarvoor is er per vak één werkblad beschikbaar (in totaal is er maximaal ruimte voor 12 informanten, inclusief de leerling zelf, op de tabbladen v1 t/m v12). Docenten kunnen vanaf hun eigen werkplek de gegevens invoeren. Wanneer het bestand door iemand in gebruik is ontstaat er een (korte) wachttijd. De gegevens moeten door elke docent worden opgeslagen in hetzelfde bestand, met dezelfde door de teamleider, zorgcoordinator of mentor aangemaakte naam. </t>
  </si>
  <si>
    <t xml:space="preserve">Van het originele bestand wordt een gebruikerskopie gemaakt. Dat gebruikersbestand staat in een servermap waarvoor alle docenten schrijfrechten hebben. De teamleider, zorgcoördinator of mentor kan voor iedere individuele leerling met wie is afgesproken de PoLiscoop in te zetten een op naam gesteld PoLiscoop Excelbestand aanmaken. Vervolgens kan hij aan de diverse vakdocenten vragen de PoLiscoop over die leerling in te vullen voor hun vak, zowel de gedragssignaleringslijst met de belemmerende als die met de stimulerende factoren. </t>
  </si>
  <si>
    <r>
      <t xml:space="preserve">Pameijer, Noëlle, Beukering, Tanja van, Wulp, Magda van der en Zandbergen, Alyce (2012). </t>
    </r>
    <r>
      <rPr>
        <i/>
        <sz val="10"/>
        <rFont val="Verdana"/>
        <family val="2"/>
      </rPr>
      <t>Handelingsgericht werken in het voortgezet onderwijs</t>
    </r>
    <r>
      <rPr>
        <sz val="10"/>
        <rFont val="Verdana"/>
        <family val="2"/>
      </rPr>
      <t>. Leuven/Den Haag: ACCO.</t>
    </r>
  </si>
  <si>
    <r>
      <t xml:space="preserve">Wolf, Kees van der en Beukering, Tanja van (2009): </t>
    </r>
    <r>
      <rPr>
        <i/>
        <sz val="10"/>
        <rFont val="Verdana"/>
        <family val="2"/>
      </rPr>
      <t>Gedragsproblemen in scholen</t>
    </r>
    <r>
      <rPr>
        <sz val="10"/>
        <rFont val="Verdana"/>
        <family val="2"/>
      </rPr>
      <t>. Het denken en handelen van leraren. Leuven/Den Haag: ACCO.</t>
    </r>
  </si>
  <si>
    <t>Adres:</t>
  </si>
  <si>
    <t>Pcd + Plaats:</t>
  </si>
  <si>
    <t>Naam school:</t>
  </si>
  <si>
    <t>Datum</t>
  </si>
  <si>
    <r>
      <t xml:space="preserve">Lieshout, Trix van (2009).  </t>
    </r>
    <r>
      <rPr>
        <i/>
        <sz val="10"/>
        <rFont val="Verdana"/>
        <family val="2"/>
      </rPr>
      <t>Pedagogische adviezen voor speciale kinderen.</t>
    </r>
    <r>
      <rPr>
        <sz val="10"/>
        <rFont val="Verdana"/>
        <family val="2"/>
      </rPr>
      <t xml:space="preserve"> Houten: Bohn Stafleu van Loghum.</t>
    </r>
  </si>
  <si>
    <t xml:space="preserve">De PoLiscoop is bedacht en ontwikkeld door Menno Ponne en </t>
  </si>
  <si>
    <t xml:space="preserve">Trix van Lieshout, onder de verantwoordelijkheid van Sterk VO       </t>
  </si>
  <si>
    <t xml:space="preserve">               </t>
  </si>
  <si>
    <r>
      <t xml:space="preserve">Handelingssuggesties </t>
    </r>
    <r>
      <rPr>
        <b/>
        <i/>
        <sz val="14"/>
        <color indexed="9"/>
        <rFont val="Verdana"/>
        <family val="2"/>
      </rPr>
      <t>voor docenten</t>
    </r>
  </si>
  <si>
    <r>
      <t xml:space="preserve">1  </t>
    </r>
    <r>
      <rPr>
        <sz val="8"/>
        <rFont val="Verdana"/>
        <family val="2"/>
      </rPr>
      <t xml:space="preserve">De </t>
    </r>
    <r>
      <rPr>
        <b/>
        <sz val="8"/>
        <rFont val="Verdana"/>
        <family val="2"/>
      </rPr>
      <t>PoLi</t>
    </r>
    <r>
      <rPr>
        <sz val="8"/>
        <rFont val="Verdana"/>
        <family val="2"/>
      </rPr>
      <t xml:space="preserve">scoop is ontwikkeld door onderwijsbegeleider Menno </t>
    </r>
    <r>
      <rPr>
        <b/>
        <sz val="8"/>
        <rFont val="Verdana"/>
        <family val="2"/>
      </rPr>
      <t>Po</t>
    </r>
    <r>
      <rPr>
        <sz val="8"/>
        <rFont val="Verdana"/>
        <family val="2"/>
      </rPr>
      <t xml:space="preserve">nne en orthopedagoge Trix van </t>
    </r>
    <r>
      <rPr>
        <b/>
        <sz val="8"/>
        <rFont val="Verdana"/>
        <family val="2"/>
      </rPr>
      <t>Li</t>
    </r>
    <r>
      <rPr>
        <sz val="8"/>
        <rFont val="Verdana"/>
        <family val="2"/>
      </rPr>
      <t>eshout voor de Stichting Samenwerkingsverband Utrecht/Stichtse Vecht VO, Sterk VO. De naam is ook een verwijzing naar het Griekse voorvoegsel Poly wat 'veel' en Scoop wat 'kijker' betekent: een veel(zijdige) kijker dus, - vergelijk: tele scoop, ver kijker. Vragen over het instrument kunt u richten aan secretariaat@sterkvo.nl.</t>
    </r>
  </si>
  <si>
    <t>Gedragsdoelen leerling, te kopiëren en plakken van het tabblad 'Gedragsdoelen'</t>
  </si>
  <si>
    <t>Handelingssuggesties docent, te kopiëren en plakken van het tabblad 'Handelingssuggesties'</t>
  </si>
  <si>
    <t>Zelf formuleren in samenspraak met de leerling en eventueel zijn ouders</t>
  </si>
  <si>
    <t>Ondersteunings- / Onderwijsbehoefte:</t>
  </si>
  <si>
    <t>Om de betrokkenheid van de leerling bij zijn eigen ontwikkelproces te vergroten is het goed als de leerling zelf ook de lijsten invult. Het programma telt zelf de gegevens op en biedt een totaaloverzicht van de stand van zaken, te zien op tabblad TOTAAL. De scores van de leerling en zijn ouders zijn niet meegenomen in de score op het blad TOTAAL. Dit om juist hun beoordelingen naast die van de docenten te kunnen zetten. In één oogopslag is een analyse te maken van de gebieden waar ondersteuning op nodig is (Belemmerende Factoren) en van welke sterke kanten (Stimulerende Factoren) van de leerling hiervoor gebruik gemaakt zou kunnen worden.</t>
  </si>
  <si>
    <t>Daarnaast zouden ter onderbouwing van de slotconclusie de gedragssignaleringslijsten opnieuw door dezelfde vakdocenten en de leerling en eventueel zijn ouders ingevuld kunnen worden en de uitkomsten daarop vergeleken kunnen worden met de eerder ingevulde. Daaruit is dan door een hopelijk lagere totaalscore op het aantal belemmerende factoren, - te zien op het tabblad TOTAAL - of door een verlaging van de score op verschillende deelgebieden af te leiden dat er sprake is van een positieve ontwikkeling op de gekozen aandachtspunten. Ook kan het zijn dat er dan geconcludeerd wordt dat er weliswaar op de gekozen punten verbetering is, maar dat er een verschuiving in de hulpvraag is ontstaan, waarna eventueel de PoLiscoop op die andere punten ingezet zou kunnen worden.</t>
  </si>
  <si>
    <t xml:space="preserve">Tabblad v1 t/m v10 met 2 aparte tabbladen voor ouders en leerling (gedragssignaleringslijsten)
</t>
  </si>
  <si>
    <t xml:space="preserve">Info te halen uit het OPP, Ontwikkelingsperspectiefplan </t>
  </si>
  <si>
    <t>Info te halen uit het OPP, Ontwikkelingsperspectiefplan</t>
  </si>
  <si>
    <t>De PoLiscoop is een geïntegreerd screenings- en ondersteuningsinstrument dat past in deze handelingsgerichte benadering van vroegsignalering en tijdige en gerichte ondersteuning op school. Het is een praktisch hulpmiddel dat vanuit de onderwijspraktijk is ontstaan en vanaf 1995 steeds verder ontwikkeld is. Dit instrument is niet wetenschappelijk bewezen (evidence based), er is namelijk bij de ontwikkeling ervan geen onderzoek gedaan naar normering, betrouwbaarheid en validiteit.</t>
  </si>
  <si>
    <r>
      <t>•  </t>
    </r>
    <r>
      <rPr>
        <i/>
        <sz val="10"/>
        <rFont val="Verdana"/>
        <family val="2"/>
      </rPr>
      <t>Gedragssignaleringslijsten</t>
    </r>
    <r>
      <rPr>
        <sz val="10"/>
        <rFont val="Verdana"/>
        <family val="2"/>
      </rPr>
      <t xml:space="preserve"> per vakgebied waar belemmerende en stimulerende factoren aangekruist kunnen worden op tabbladen v1 t/m v10. Daaraan gekoppeld worden </t>
    </r>
    <r>
      <rPr>
        <i/>
        <sz val="10"/>
        <rFont val="Verdana"/>
        <family val="2"/>
      </rPr>
      <t>gedragsdoelen</t>
    </r>
    <r>
      <rPr>
        <sz val="10"/>
        <rFont val="Verdana"/>
        <family val="2"/>
      </rPr>
      <t xml:space="preserve"> voor de leerling en </t>
    </r>
    <r>
      <rPr>
        <i/>
        <sz val="10"/>
        <rFont val="Verdana"/>
        <family val="2"/>
      </rPr>
      <t>handelingssuggesties</t>
    </r>
    <r>
      <rPr>
        <sz val="10"/>
        <rFont val="Verdana"/>
        <family val="2"/>
      </rPr>
      <t xml:space="preserve"> voor de docenten op de tabbladen </t>
    </r>
    <r>
      <rPr>
        <i/>
        <sz val="10"/>
        <rFont val="Verdana"/>
        <family val="2"/>
      </rPr>
      <t xml:space="preserve">Gedragsdoelen </t>
    </r>
    <r>
      <rPr>
        <sz val="10"/>
        <rFont val="Verdana"/>
        <family val="2"/>
      </rPr>
      <t xml:space="preserve">en </t>
    </r>
    <r>
      <rPr>
        <i/>
        <sz val="10"/>
        <rFont val="Verdana"/>
        <family val="2"/>
      </rPr>
      <t xml:space="preserve">Handelingssuggesties </t>
    </r>
    <r>
      <rPr>
        <sz val="10"/>
        <rFont val="Verdana"/>
        <family val="2"/>
      </rPr>
      <t>zichtbaar.</t>
    </r>
  </si>
  <si>
    <t>De PoLiscoop sluit in werkwijze aan bij de verschuiving die met Passend Onderwijs wordt ingezet: van ‘wat heeft deze leerling’ naar ‘wat heeft deze leerling nodig’, van diagnostiek en probleemgericht naar oplossings- en handelingsgericht. De onderwijs- en ondersteuningsbehoefte van een leerling geeft aan wat een leerling nodig heeft om een bepaald doel te bereiken. Met andere woorden: welke vaardigheid kan een leerling ontwikkelen en wie of wat helpt hem om dat doel te bereiken?</t>
  </si>
  <si>
    <r>
      <t xml:space="preserve">•  Overzicht van alle gedragsdoelen en handelingssuggesties op het tabblad </t>
    </r>
    <r>
      <rPr>
        <i/>
        <sz val="10"/>
        <rFont val="Verdana"/>
        <family val="2"/>
      </rPr>
      <t>Overzicht.</t>
    </r>
    <r>
      <rPr>
        <sz val="10"/>
        <rFont val="Verdana"/>
        <family val="2"/>
      </rPr>
      <t xml:space="preserve"> </t>
    </r>
  </si>
  <si>
    <r>
      <t xml:space="preserve">•  Groeikaart op het tabblad </t>
    </r>
    <r>
      <rPr>
        <i/>
        <sz val="10"/>
        <rFont val="Verdana"/>
        <family val="2"/>
      </rPr>
      <t>Groeikaart.</t>
    </r>
  </si>
  <si>
    <t>5.    Gedragsdoelen en Handelingssuggesties</t>
  </si>
  <si>
    <t>Totaal aantal belemmerende factoren:</t>
  </si>
  <si>
    <t>Totaal aantal stimulerende factoren:</t>
  </si>
  <si>
    <t>•  Uitleg over het instrument en aanwijzingen voor het gebruik van de PoLiscoop op het tabblad Toelichting.</t>
  </si>
  <si>
    <t xml:space="preserve">•  Een totaaloverzicht van de aangekruiste factoren is te zien op tabblad TOTAAL, waarmee een sterkte/zwakte analyse van de leerling gemaakt kan worden.                                                                    </t>
  </si>
  <si>
    <t>•  Tabbladen voor de Gedragsdoelen en Handelingssuggesties, die verschijnen bij markeringen op de Gedragssignaleringslijsten (zie hiervoor verder onder par 5)</t>
  </si>
  <si>
    <t>Doelen voor de leerling:</t>
  </si>
  <si>
    <t>Acties voor de docent:</t>
  </si>
  <si>
    <r>
      <rPr>
        <i/>
        <sz val="10"/>
        <rFont val="Verdana"/>
        <family val="2"/>
      </rPr>
      <t xml:space="preserve">• </t>
    </r>
    <r>
      <rPr>
        <sz val="10"/>
        <rFont val="Verdana"/>
        <family val="2"/>
      </rPr>
      <t>Het tabblad</t>
    </r>
    <r>
      <rPr>
        <i/>
        <sz val="10"/>
        <rFont val="Verdana"/>
        <family val="2"/>
      </rPr>
      <t xml:space="preserve"> Naam</t>
    </r>
    <r>
      <rPr>
        <sz val="10"/>
        <rFont val="Verdana"/>
        <family val="2"/>
      </rPr>
      <t xml:space="preserve"> is voor</t>
    </r>
    <r>
      <rPr>
        <i/>
        <sz val="10"/>
        <rFont val="Verdana"/>
        <family val="2"/>
      </rPr>
      <t xml:space="preserve"> </t>
    </r>
    <r>
      <rPr>
        <sz val="10"/>
        <rFont val="Verdana"/>
        <family val="2"/>
      </rPr>
      <t>de invulling van de persoonsgegevens van de leerlingen en van de vakgebieden waarop de leerling gevolgd wordt.</t>
    </r>
  </si>
  <si>
    <t>Elke domein heeft diverse deelgebieden. Bijvoorbeeld m.b.t. Persoonlijke ontwikkeling zijn dit: stemming, zelfvertrouwen, probleemoplossend vermogen, normbesef, zelfbeheersing. Op deze deelgebieden kunnen zoveel mogelijk docenten, de leerling en eventueel zijn ouders op de diverse tabbladen hun oordeel geven door een ‘x’ in te vullen in de oranje bruine kolom met belemmerende factoren danwel in de groene kolom met stimulerende factoren (de lijsten zijn groter te maken door rechtsonder in het scherm op "+" te drukken). Docenten kunnen de markeringen aangeven op de tabbladen v1 t/m v10, welke betrekking hebben op hun verschillende vakgebieden, zoals die aangegeven zijn op het tabblad Naam. Ook de leerling en zijn ouders kunnen dit op 'hun' tabblad doen. Om ervoor te zorgen dat iedereen hetzelfde verstaat onder een bepaald begrip is er per item een toelichting beschikbaar welke oplicht als de muiswijzer boven het rode merkteken hangt.</t>
  </si>
  <si>
    <t>Leerling</t>
  </si>
  <si>
    <t>Ouders</t>
  </si>
  <si>
    <t>De tekst van de samen met de leerling gekozen stimulerende leerlingfactoren kan in samenaspraak met de leerling en eventueel zijn ouders overgenomen worden in het vak 'stimulerende factoren' van het handelingsplan of men kan daar een eigen tekst in opnemen. De stimulerende omgevingsfactoren, de bijdrage van klasgenoten, ouders en eventuele externe partijen worden ook in samenspraak met de leerling en eventueel zijn ouders bepaald en handmatig ingevuld in het handelingsplan. Er wordt zo SMART beschreven welke acties worden ondernomen, door wie, wanneer en waar. Er is gekozen voor een periode van 8 weken waarin het handelingsplan loopt.</t>
  </si>
  <si>
    <t>Zelf teksten overnemen uit de toelichting van het gekozen aspect uit de groene kolom met 'Stimulerende factoren' van de Gedragssignaleringsluijsten of zelf teksten opstellen</t>
  </si>
  <si>
    <r>
      <t xml:space="preserve">b.    </t>
    </r>
    <r>
      <rPr>
        <b/>
        <sz val="10"/>
        <rFont val="Verdana"/>
        <family val="2"/>
      </rPr>
      <t>Klassenbegeleiding:</t>
    </r>
    <r>
      <rPr>
        <sz val="10"/>
        <rFont val="Verdana"/>
        <family val="2"/>
      </rPr>
      <t xml:space="preserve"> de </t>
    </r>
    <r>
      <rPr>
        <i/>
        <sz val="10"/>
        <rFont val="Verdana"/>
        <family val="2"/>
      </rPr>
      <t>groeikaart</t>
    </r>
    <r>
      <rPr>
        <sz val="10"/>
        <rFont val="Verdana"/>
        <family val="2"/>
      </rPr>
      <t xml:space="preserve"> kan gebruikt worden als klassikale groeikaart om een klas met bv drukke of juist stille leerlingen beter te kunnen begeleiden.</t>
    </r>
  </si>
  <si>
    <r>
      <t xml:space="preserve">c.    </t>
    </r>
    <r>
      <rPr>
        <b/>
        <sz val="10"/>
        <rFont val="Verdana"/>
        <family val="2"/>
      </rPr>
      <t xml:space="preserve">Screening: </t>
    </r>
    <r>
      <rPr>
        <sz val="10"/>
        <rFont val="Verdana"/>
        <family val="2"/>
      </rPr>
      <t xml:space="preserve">met behulp van de </t>
    </r>
    <r>
      <rPr>
        <i/>
        <sz val="10"/>
        <rFont val="Verdana"/>
        <family val="2"/>
      </rPr>
      <t xml:space="preserve">gedragssignaleringslijst </t>
    </r>
    <r>
      <rPr>
        <sz val="10"/>
        <rFont val="Verdana"/>
        <family val="2"/>
      </rPr>
      <t>kan een goed beeld worden verkregen van de verschillende aandachtsgebieden waarop een leerling zich verder kan ontwikkelen en van de positieve kenmerken van de leerling. Tevens kan deze inventarisatie dienen om snel gegevens te verzamelen voor bijvoorbeeld  de PCL of het Loket Passend Onderwijs.</t>
    </r>
  </si>
  <si>
    <r>
      <t xml:space="preserve">d.    </t>
    </r>
    <r>
      <rPr>
        <b/>
        <sz val="10"/>
        <rFont val="Verdana"/>
        <family val="2"/>
      </rPr>
      <t>Handelingsgericht onderzoek:</t>
    </r>
    <r>
      <rPr>
        <sz val="10"/>
        <rFont val="Verdana"/>
        <family val="2"/>
      </rPr>
      <t xml:space="preserve"> als instrument binnen de ondersteuningsroute van het SWV (stap 3, het overleg van het interne ondersteuningsteam van een school) voor het verrichten van handelingsgericht onderzoek en het bepalen van passende begeleiding. </t>
    </r>
  </si>
  <si>
    <r>
      <t xml:space="preserve">e.    </t>
    </r>
    <r>
      <rPr>
        <b/>
        <sz val="10"/>
        <rFont val="Verdana"/>
        <family val="2"/>
      </rPr>
      <t>Leerlinggebonden doelen</t>
    </r>
    <r>
      <rPr>
        <sz val="10"/>
        <rFont val="Verdana"/>
        <family val="2"/>
      </rPr>
      <t xml:space="preserve">: de mogelijkheid om met de leerling te komen tot het bepalen van zijn doelen met behulp van suggesties per aandachtsgebied. Het gesprek hierover met de leerling kan ervoor zorgen dat de leerling zich bewuster wordt van zijn gedrag, hij meer betrokken raakt en zich meer ‘eigenaar’ voelt van zijn ontwikkelingsproces. </t>
    </r>
  </si>
  <si>
    <r>
      <t xml:space="preserve">f.     </t>
    </r>
    <r>
      <rPr>
        <b/>
        <sz val="10"/>
        <rFont val="Verdana"/>
        <family val="2"/>
      </rPr>
      <t>Leerlinggebonden acties en docentgebonden handelingssuggesties</t>
    </r>
    <r>
      <rPr>
        <sz val="10"/>
        <rFont val="Verdana"/>
        <family val="2"/>
      </rPr>
      <t xml:space="preserve">: de mogelijkheid om na het onderzoek in gesprek met de leerling, de docenten en eventueel met de ouders het functioneren van de leerling te analyseren en te begrijpen, mede in relatie tot de handelingen van de docent. </t>
    </r>
  </si>
  <si>
    <r>
      <t xml:space="preserve">g.    </t>
    </r>
    <r>
      <rPr>
        <b/>
        <sz val="10"/>
        <rFont val="Verdana"/>
        <family val="2"/>
      </rPr>
      <t xml:space="preserve">Basis voor individueel handelingsplan: </t>
    </r>
    <r>
      <rPr>
        <sz val="10"/>
        <rFont val="Verdana"/>
        <family val="2"/>
      </rPr>
      <t xml:space="preserve">in dat plan komen alle doelen en acties voor deze leerling en zijn omgeving. Daar kunnen ook de uitkomsten van de wekelijkse  evaluatie in vastgelegd worden. Zo blijven de voortgang en opbrengsten in beeld en kunnen het gedrag van de leerling en ondersteuning door de docent op verschillende niveaus worden geëvalueerd. </t>
    </r>
  </si>
  <si>
    <r>
      <t xml:space="preserve">Een totaaloverzicht van de voorgestelde </t>
    </r>
    <r>
      <rPr>
        <i/>
        <sz val="10"/>
        <rFont val="Verdana"/>
        <family val="2"/>
      </rPr>
      <t>gedragsdoelen</t>
    </r>
    <r>
      <rPr>
        <sz val="10"/>
        <rFont val="Verdana"/>
        <family val="2"/>
      </rPr>
      <t xml:space="preserve"> en</t>
    </r>
    <r>
      <rPr>
        <i/>
        <sz val="10"/>
        <rFont val="Verdana"/>
        <family val="2"/>
      </rPr>
      <t xml:space="preserve"> handelingssuggesties</t>
    </r>
    <r>
      <rPr>
        <sz val="10"/>
        <rFont val="Verdana"/>
        <family val="2"/>
      </rPr>
      <t xml:space="preserve"> is te vinden op het tabblad </t>
    </r>
    <r>
      <rPr>
        <i/>
        <sz val="10"/>
        <rFont val="Verdana"/>
        <family val="2"/>
      </rPr>
      <t>overzicht</t>
    </r>
    <r>
      <rPr>
        <vertAlign val="superscript"/>
        <sz val="10"/>
        <rFont val="Verdana"/>
        <family val="2"/>
      </rPr>
      <t>5</t>
    </r>
    <r>
      <rPr>
        <sz val="10"/>
        <rFont val="Verdana"/>
        <family val="2"/>
      </rPr>
      <t xml:space="preserve"> . De gekozen doelen kunnen ook gebruikt worden in het Persoonlijk Ontwikkelplan (POP) of portfolio van de leerling.</t>
    </r>
  </si>
  <si>
    <t>http://www.sterkvo.nl/loket-pao/basisdocumenten/instrumenten</t>
  </si>
  <si>
    <r>
      <t xml:space="preserve">De                             </t>
    </r>
    <r>
      <rPr>
        <b/>
        <vertAlign val="superscript"/>
        <sz val="10"/>
        <rFont val="Verdana"/>
        <family val="2"/>
      </rPr>
      <t>1</t>
    </r>
    <r>
      <rPr>
        <b/>
        <sz val="10"/>
        <rFont val="Verdana"/>
        <family val="2"/>
      </rPr>
      <t xml:space="preserve">, een veelzijdige Kijk- en Handelingswijzer, is een digitaal instrument om screening en planmatige begeleiding van leerlingen met extra onderwijs- en ondersteuningsbehoeften in het regulier en speciaal onderwijs te realiseren.                             
</t>
    </r>
    <r>
      <rPr>
        <sz val="10"/>
        <rFont val="Verdana"/>
        <family val="2"/>
      </rPr>
      <t xml:space="preserve">In deze toelichting worden de achtergrond van het instrument en aanwijzingen voor gebruik beschreven.
</t>
    </r>
  </si>
  <si>
    <r>
      <t xml:space="preserve">Horeweg, Anton (2013). </t>
    </r>
    <r>
      <rPr>
        <i/>
        <sz val="10"/>
        <rFont val="Verdana"/>
        <family val="2"/>
      </rPr>
      <t xml:space="preserve">Gedragsproblemen in de klas. </t>
    </r>
    <r>
      <rPr>
        <sz val="10"/>
        <rFont val="Verdana"/>
        <family val="2"/>
      </rPr>
      <t>Tielt: Lannoo nv.</t>
    </r>
  </si>
  <si>
    <r>
      <t xml:space="preserve">Haartmans, J.J.A.M. (1999). Sociaal emotionele remedial hulp in het onderwijs, kijk- en handelingswijzers. </t>
    </r>
    <r>
      <rPr>
        <i/>
        <sz val="12"/>
        <rFont val="Times New Roman"/>
        <family val="1"/>
      </rPr>
      <t>Tijdschrift voor Remedial Teaching</t>
    </r>
  </si>
  <si>
    <t>Utrecht, 17 feb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</si>
</sst>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m/yy"/>
    <numFmt numFmtId="165" formatCode="d/mm/yy;@"/>
    <numFmt numFmtId="166" formatCode="[$-F800]dddd\,\ mmmm\ dd\,\ yyyy"/>
  </numFmts>
  <fonts count="93" x14ac:knownFonts="1">
    <font>
      <sz val="10"/>
      <name val="Arial"/>
    </font>
    <font>
      <b/>
      <sz val="16"/>
      <name val="Arial"/>
      <family val="2"/>
    </font>
    <font>
      <b/>
      <sz val="10"/>
      <name val="Arial"/>
      <family val="2"/>
    </font>
    <font>
      <b/>
      <sz val="10"/>
      <color indexed="9"/>
      <name val="Arial"/>
      <family val="2"/>
    </font>
    <font>
      <b/>
      <sz val="16"/>
      <color indexed="9"/>
      <name val="Arial"/>
      <family val="2"/>
    </font>
    <font>
      <b/>
      <i/>
      <sz val="12"/>
      <name val="Arial"/>
      <family val="2"/>
    </font>
    <font>
      <b/>
      <sz val="12"/>
      <name val="Arial"/>
      <family val="2"/>
    </font>
    <font>
      <sz val="10"/>
      <name val="Arial"/>
      <family val="2"/>
    </font>
    <font>
      <b/>
      <sz val="20"/>
      <color indexed="9"/>
      <name val="Arial"/>
      <family val="2"/>
    </font>
    <font>
      <sz val="6"/>
      <name val="Arial"/>
      <family val="2"/>
    </font>
    <font>
      <u/>
      <sz val="10"/>
      <color indexed="12"/>
      <name val="Arial"/>
      <family val="2"/>
    </font>
    <font>
      <sz val="8"/>
      <name val="Arial"/>
      <family val="2"/>
    </font>
    <font>
      <sz val="8"/>
      <color indexed="81"/>
      <name val="Tahoma"/>
      <family val="2"/>
    </font>
    <font>
      <b/>
      <sz val="8"/>
      <color indexed="81"/>
      <name val="Tahoma"/>
      <family val="2"/>
    </font>
    <font>
      <i/>
      <sz val="8"/>
      <name val="Arial"/>
      <family val="2"/>
    </font>
    <font>
      <b/>
      <sz val="8"/>
      <name val="Arial"/>
      <family val="2"/>
    </font>
    <font>
      <i/>
      <sz val="8"/>
      <color indexed="9"/>
      <name val="Arial"/>
      <family val="2"/>
    </font>
    <font>
      <u/>
      <sz val="10"/>
      <color indexed="10"/>
      <name val="Arial"/>
      <family val="2"/>
    </font>
    <font>
      <sz val="10"/>
      <name val="Arial Narrow"/>
      <family val="2"/>
    </font>
    <font>
      <b/>
      <sz val="14"/>
      <color indexed="9"/>
      <name val="Arial"/>
      <family val="2"/>
    </font>
    <font>
      <sz val="9"/>
      <name val="Arial"/>
      <family val="2"/>
    </font>
    <font>
      <b/>
      <sz val="8"/>
      <color indexed="9"/>
      <name val="Arial"/>
      <family val="2"/>
    </font>
    <font>
      <sz val="8"/>
      <name val="Arial"/>
      <family val="2"/>
    </font>
    <font>
      <sz val="12"/>
      <name val="Arial"/>
      <family val="2"/>
    </font>
    <font>
      <sz val="10"/>
      <color indexed="9"/>
      <name val="Arial"/>
      <family val="2"/>
    </font>
    <font>
      <b/>
      <sz val="12"/>
      <color indexed="9"/>
      <name val="Arial"/>
      <family val="2"/>
    </font>
    <font>
      <sz val="9"/>
      <color indexed="9"/>
      <name val="Arial"/>
      <family val="2"/>
    </font>
    <font>
      <b/>
      <sz val="10"/>
      <name val="Verdana"/>
      <family val="2"/>
    </font>
    <font>
      <b/>
      <sz val="8"/>
      <name val="Verdana"/>
      <family val="2"/>
    </font>
    <font>
      <sz val="10"/>
      <name val="Verdana"/>
      <family val="2"/>
    </font>
    <font>
      <sz val="8"/>
      <name val="Verdana"/>
      <family val="2"/>
    </font>
    <font>
      <i/>
      <sz val="10"/>
      <name val="Verdana"/>
      <family val="2"/>
    </font>
    <font>
      <sz val="11"/>
      <name val="Verdana"/>
      <family val="2"/>
    </font>
    <font>
      <sz val="11"/>
      <name val="Arial"/>
      <family val="2"/>
    </font>
    <font>
      <sz val="8"/>
      <color indexed="8"/>
      <name val="Verdana"/>
      <family val="2"/>
    </font>
    <font>
      <u/>
      <sz val="8"/>
      <color indexed="8"/>
      <name val="Verdana"/>
      <family val="2"/>
    </font>
    <font>
      <sz val="9"/>
      <name val="Verdana"/>
      <family val="2"/>
    </font>
    <font>
      <b/>
      <sz val="12"/>
      <name val="Verdana"/>
      <family val="2"/>
    </font>
    <font>
      <b/>
      <sz val="14"/>
      <name val="Verdana"/>
      <family val="2"/>
    </font>
    <font>
      <i/>
      <sz val="8"/>
      <name val="Verdana"/>
      <family val="2"/>
    </font>
    <font>
      <sz val="26"/>
      <name val="Verdana"/>
      <family val="2"/>
    </font>
    <font>
      <sz val="7"/>
      <name val="Verdana"/>
      <family val="2"/>
    </font>
    <font>
      <b/>
      <sz val="16"/>
      <color indexed="9"/>
      <name val="Verdana"/>
      <family val="2"/>
    </font>
    <font>
      <b/>
      <i/>
      <sz val="12"/>
      <name val="Verdana"/>
      <family val="2"/>
    </font>
    <font>
      <b/>
      <sz val="16"/>
      <name val="Verdana"/>
      <family val="2"/>
    </font>
    <font>
      <b/>
      <sz val="10"/>
      <color indexed="9"/>
      <name val="Verdana"/>
      <family val="2"/>
    </font>
    <font>
      <i/>
      <sz val="8"/>
      <color indexed="9"/>
      <name val="Verdana"/>
      <family val="2"/>
    </font>
    <font>
      <sz val="13"/>
      <name val="Arial"/>
      <family val="2"/>
    </font>
    <font>
      <u/>
      <sz val="10"/>
      <color indexed="10"/>
      <name val="Verdana"/>
      <family val="2"/>
    </font>
    <font>
      <u/>
      <sz val="10"/>
      <color indexed="12"/>
      <name val="Verdana"/>
      <family val="2"/>
    </font>
    <font>
      <b/>
      <i/>
      <sz val="12"/>
      <color indexed="9"/>
      <name val="Verdana"/>
      <family val="2"/>
    </font>
    <font>
      <b/>
      <sz val="20"/>
      <color indexed="9"/>
      <name val="Verdana"/>
      <family val="2"/>
    </font>
    <font>
      <sz val="10"/>
      <color indexed="9"/>
      <name val="Verdana"/>
      <family val="2"/>
    </font>
    <font>
      <sz val="12"/>
      <name val="Verdana"/>
      <family val="2"/>
    </font>
    <font>
      <b/>
      <sz val="8"/>
      <color indexed="8"/>
      <name val="Verdana"/>
      <family val="2"/>
    </font>
    <font>
      <sz val="12"/>
      <color indexed="8"/>
      <name val="Verdana"/>
      <family val="2"/>
    </font>
    <font>
      <b/>
      <sz val="12"/>
      <color indexed="8"/>
      <name val="Verdana"/>
      <family val="2"/>
    </font>
    <font>
      <sz val="13"/>
      <name val="Verdana"/>
      <family val="2"/>
    </font>
    <font>
      <b/>
      <sz val="14"/>
      <color indexed="9"/>
      <name val="Verdana"/>
      <family val="2"/>
    </font>
    <font>
      <b/>
      <i/>
      <sz val="14"/>
      <color indexed="9"/>
      <name val="Verdana"/>
      <family val="2"/>
    </font>
    <font>
      <sz val="6"/>
      <name val="Verdana"/>
      <family val="2"/>
    </font>
    <font>
      <b/>
      <vertAlign val="superscript"/>
      <sz val="10"/>
      <name val="Verdana"/>
      <family val="2"/>
    </font>
    <font>
      <vertAlign val="superscript"/>
      <sz val="10"/>
      <name val="Verdana"/>
      <family val="2"/>
    </font>
    <font>
      <i/>
      <sz val="12"/>
      <name val="Times New Roman"/>
      <family val="1"/>
    </font>
    <font>
      <i/>
      <sz val="9"/>
      <color rgb="FF717272"/>
      <name val="Verdana"/>
      <family val="2"/>
    </font>
    <font>
      <sz val="9"/>
      <color rgb="FF717272"/>
      <name val="Verdana"/>
      <family val="2"/>
    </font>
    <font>
      <b/>
      <u/>
      <sz val="10"/>
      <color rgb="FFD3272B"/>
      <name val="Verdana"/>
      <family val="2"/>
    </font>
    <font>
      <i/>
      <sz val="8"/>
      <color rgb="FF717170"/>
      <name val="Verdana"/>
      <family val="2"/>
    </font>
    <font>
      <b/>
      <sz val="16"/>
      <color rgb="FF717272"/>
      <name val="Verdana"/>
      <family val="2"/>
    </font>
    <font>
      <sz val="10"/>
      <color rgb="FF717170"/>
      <name val="Verdana"/>
      <family val="2"/>
    </font>
    <font>
      <sz val="10"/>
      <color theme="0"/>
      <name val="Verdana"/>
      <family val="2"/>
    </font>
    <font>
      <b/>
      <sz val="10"/>
      <color theme="0"/>
      <name val="Verdana"/>
      <family val="2"/>
    </font>
    <font>
      <b/>
      <sz val="9"/>
      <color theme="0"/>
      <name val="Verdana"/>
      <family val="2"/>
    </font>
    <font>
      <sz val="10"/>
      <color rgb="FF4D4D4D"/>
      <name val="Verdana"/>
      <family val="2"/>
    </font>
    <font>
      <b/>
      <sz val="8"/>
      <color rgb="FF717170"/>
      <name val="Verdana"/>
      <family val="2"/>
    </font>
    <font>
      <b/>
      <sz val="10"/>
      <color rgb="FF717272"/>
      <name val="Verdana"/>
      <family val="2"/>
    </font>
    <font>
      <b/>
      <sz val="8"/>
      <color rgb="FF717272"/>
      <name val="Verdana"/>
      <family val="2"/>
    </font>
    <font>
      <b/>
      <i/>
      <sz val="11"/>
      <color theme="0"/>
      <name val="Verdana"/>
      <family val="2"/>
    </font>
    <font>
      <b/>
      <i/>
      <sz val="8"/>
      <color theme="0"/>
      <name val="Verdana"/>
      <family val="2"/>
    </font>
    <font>
      <sz val="9"/>
      <color rgb="FF4D4D4D"/>
      <name val="Verdana"/>
      <family val="2"/>
    </font>
    <font>
      <b/>
      <sz val="16"/>
      <color theme="0"/>
      <name val="Verdana"/>
      <family val="2"/>
    </font>
    <font>
      <b/>
      <sz val="12"/>
      <color theme="0"/>
      <name val="Verdana"/>
      <family val="2"/>
    </font>
    <font>
      <b/>
      <sz val="11"/>
      <color theme="0"/>
      <name val="Verdana"/>
      <family val="2"/>
    </font>
    <font>
      <vertAlign val="superscript"/>
      <sz val="8"/>
      <color rgb="FF000000"/>
      <name val="Verdana"/>
      <family val="2"/>
    </font>
    <font>
      <sz val="10"/>
      <color rgb="FF717272"/>
      <name val="Verdana"/>
      <family val="2"/>
    </font>
    <font>
      <sz val="8"/>
      <color rgb="FF717272"/>
      <name val="Verdana"/>
      <family val="2"/>
    </font>
    <font>
      <b/>
      <sz val="13"/>
      <color theme="0"/>
      <name val="Verdana"/>
      <family val="2"/>
    </font>
    <font>
      <b/>
      <sz val="10"/>
      <color rgb="FFFF0000"/>
      <name val="Verdana"/>
      <family val="2"/>
    </font>
    <font>
      <sz val="10"/>
      <color theme="1" tint="0.249977111117893"/>
      <name val="Verdana"/>
      <family val="2"/>
    </font>
    <font>
      <sz val="10"/>
      <color rgb="FFD3272B"/>
      <name val="Verdana"/>
      <family val="2"/>
    </font>
    <font>
      <b/>
      <sz val="10"/>
      <color rgb="FF717170"/>
      <name val="Verdana"/>
      <family val="2"/>
    </font>
    <font>
      <i/>
      <sz val="8"/>
      <color rgb="FF717272"/>
      <name val="Verdana"/>
      <family val="2"/>
    </font>
    <font>
      <b/>
      <sz val="8"/>
      <color rgb="FF4D4D4D"/>
      <name val="Verdana"/>
      <family val="2"/>
    </font>
  </fonts>
  <fills count="21">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15"/>
        <bgColor indexed="64"/>
      </patternFill>
    </fill>
    <fill>
      <patternFill patternType="solid">
        <fgColor indexed="47"/>
        <bgColor indexed="64"/>
      </patternFill>
    </fill>
    <fill>
      <patternFill patternType="solid">
        <fgColor indexed="57"/>
        <bgColor indexed="64"/>
      </patternFill>
    </fill>
    <fill>
      <patternFill patternType="solid">
        <fgColor indexed="8"/>
        <bgColor indexed="64"/>
      </patternFill>
    </fill>
    <fill>
      <patternFill patternType="solid">
        <fgColor indexed="55"/>
        <bgColor indexed="64"/>
      </patternFill>
    </fill>
    <fill>
      <patternFill patternType="solid">
        <fgColor indexed="45"/>
        <bgColor indexed="64"/>
      </patternFill>
    </fill>
    <fill>
      <patternFill patternType="solid">
        <fgColor theme="0"/>
        <bgColor indexed="64"/>
      </patternFill>
    </fill>
    <fill>
      <patternFill patternType="solid">
        <fgColor rgb="FFBDECFF"/>
        <bgColor indexed="64"/>
      </patternFill>
    </fill>
    <fill>
      <patternFill patternType="solid">
        <fgColor rgb="FF717170"/>
        <bgColor indexed="64"/>
      </patternFill>
    </fill>
    <fill>
      <patternFill patternType="solid">
        <fgColor rgb="FF009EE0"/>
        <bgColor indexed="64"/>
      </patternFill>
    </fill>
    <fill>
      <patternFill patternType="solid">
        <fgColor rgb="FF0083BA"/>
        <bgColor indexed="64"/>
      </patternFill>
    </fill>
    <fill>
      <patternFill patternType="solid">
        <fgColor rgb="FF717272"/>
        <bgColor indexed="64"/>
      </patternFill>
    </fill>
    <fill>
      <patternFill patternType="solid">
        <fgColor rgb="FFD3272B"/>
        <bgColor indexed="64"/>
      </patternFill>
    </fill>
    <fill>
      <patternFill patternType="solid">
        <fgColor rgb="FFC0C0C0"/>
        <bgColor indexed="64"/>
      </patternFill>
    </fill>
  </fills>
  <borders count="7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thin">
        <color indexed="64"/>
      </left>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dotted">
        <color indexed="64"/>
      </left>
      <right/>
      <top style="medium">
        <color indexed="64"/>
      </top>
      <bottom style="dotted">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rgb="FF4D4D4D"/>
      </left>
      <right style="medium">
        <color rgb="FF4D4D4D"/>
      </right>
      <top style="medium">
        <color rgb="FF4D4D4D"/>
      </top>
      <bottom/>
      <diagonal/>
    </border>
    <border>
      <left style="medium">
        <color rgb="FF4D4D4D"/>
      </left>
      <right style="medium">
        <color rgb="FF4D4D4D"/>
      </right>
      <top/>
      <bottom/>
      <diagonal/>
    </border>
    <border>
      <left style="medium">
        <color rgb="FF4D4D4D"/>
      </left>
      <right style="medium">
        <color rgb="FF4D4D4D"/>
      </right>
      <top/>
      <bottom style="medium">
        <color rgb="FF4D4D4D"/>
      </bottom>
      <diagonal/>
    </border>
    <border>
      <left style="thin">
        <color rgb="FF4D4D4D"/>
      </left>
      <right style="thin">
        <color rgb="FF4D4D4D"/>
      </right>
      <top style="thin">
        <color rgb="FF4D4D4D"/>
      </top>
      <bottom style="thin">
        <color rgb="FF4D4D4D"/>
      </bottom>
      <diagonal/>
    </border>
    <border>
      <left style="thin">
        <color rgb="FF4D4D4D"/>
      </left>
      <right/>
      <top style="thin">
        <color rgb="FF4D4D4D"/>
      </top>
      <bottom style="thin">
        <color rgb="FF4D4D4D"/>
      </bottom>
      <diagonal/>
    </border>
    <border>
      <left/>
      <right style="medium">
        <color indexed="64"/>
      </right>
      <top style="thin">
        <color rgb="FF4D4D4D"/>
      </top>
      <bottom style="thin">
        <color rgb="FF4D4D4D"/>
      </bottom>
      <diagonal/>
    </border>
    <border>
      <left/>
      <right/>
      <top style="thin">
        <color rgb="FF4D4D4D"/>
      </top>
      <bottom style="thin">
        <color rgb="FF4D4D4D"/>
      </bottom>
      <diagonal/>
    </border>
    <border>
      <left/>
      <right style="thin">
        <color rgb="FF4D4D4D"/>
      </right>
      <top style="thin">
        <color rgb="FF4D4D4D"/>
      </top>
      <bottom style="thin">
        <color rgb="FF4D4D4D"/>
      </bottom>
      <diagonal/>
    </border>
    <border>
      <left style="medium">
        <color rgb="FF4D4D4D"/>
      </left>
      <right/>
      <top style="medium">
        <color rgb="FF4D4D4D"/>
      </top>
      <bottom style="medium">
        <color rgb="FF4D4D4D"/>
      </bottom>
      <diagonal/>
    </border>
    <border>
      <left/>
      <right/>
      <top style="medium">
        <color rgb="FF4D4D4D"/>
      </top>
      <bottom style="medium">
        <color rgb="FF4D4D4D"/>
      </bottom>
      <diagonal/>
    </border>
    <border>
      <left/>
      <right style="medium">
        <color rgb="FF4D4D4D"/>
      </right>
      <top style="medium">
        <color rgb="FF4D4D4D"/>
      </top>
      <bottom style="medium">
        <color rgb="FF4D4D4D"/>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rgb="FF4D4D4D"/>
      </left>
      <right style="thin">
        <color rgb="FF4D4D4D"/>
      </right>
      <top style="thin">
        <color rgb="FF4D4D4D"/>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4D4D4D"/>
      </left>
      <right/>
      <top/>
      <bottom style="thin">
        <color rgb="FF4D4D4D"/>
      </bottom>
      <diagonal/>
    </border>
    <border>
      <left/>
      <right/>
      <top/>
      <bottom style="thin">
        <color rgb="FF4D4D4D"/>
      </bottom>
      <diagonal/>
    </border>
    <border>
      <left/>
      <right style="thin">
        <color rgb="FF4D4D4D"/>
      </right>
      <top/>
      <bottom style="thin">
        <color rgb="FF4D4D4D"/>
      </bottom>
      <diagonal/>
    </border>
    <border>
      <left/>
      <right style="thin">
        <color rgb="FF4D4D4D"/>
      </right>
      <top/>
      <bottom/>
      <diagonal/>
    </border>
    <border>
      <left style="medium">
        <color rgb="FF4D4D4D"/>
      </left>
      <right style="medium">
        <color rgb="FF4D4D4D"/>
      </right>
      <top/>
      <bottom style="dotted">
        <color indexed="64"/>
      </bottom>
      <diagonal/>
    </border>
    <border>
      <left style="thin">
        <color theme="0" tint="-0.249977111117893"/>
      </left>
      <right style="thin">
        <color theme="0" tint="-0.249977111117893"/>
      </right>
      <top style="thin">
        <color theme="0" tint="-0.249977111117893"/>
      </top>
      <bottom/>
      <diagonal/>
    </border>
    <border>
      <left/>
      <right style="thin">
        <color indexed="64"/>
      </right>
      <top style="thin">
        <color rgb="FF4D4D4D"/>
      </top>
      <bottom style="thin">
        <color rgb="FF4D4D4D"/>
      </bottom>
      <diagonal/>
    </border>
  </borders>
  <cellStyleXfs count="4">
    <xf numFmtId="0" fontId="0" fillId="0" borderId="0"/>
    <xf numFmtId="0" fontId="10" fillId="0" borderId="0" applyNumberFormat="0" applyFill="0" applyBorder="0" applyAlignment="0" applyProtection="0">
      <alignment vertical="top"/>
      <protection locked="0"/>
    </xf>
    <xf numFmtId="0" fontId="7" fillId="0" borderId="0"/>
    <xf numFmtId="0" fontId="7" fillId="0" borderId="0"/>
  </cellStyleXfs>
  <cellXfs count="725">
    <xf numFmtId="0" fontId="0" fillId="0" borderId="0" xfId="0"/>
    <xf numFmtId="0" fontId="0" fillId="0" borderId="0" xfId="0" applyAlignment="1">
      <alignment horizontal="center"/>
    </xf>
    <xf numFmtId="0" fontId="0" fillId="0" borderId="0" xfId="0" applyAlignment="1">
      <alignment horizontal="left"/>
    </xf>
    <xf numFmtId="0" fontId="0" fillId="2" borderId="0" xfId="0" applyFill="1" applyProtection="1"/>
    <xf numFmtId="0" fontId="0" fillId="0" borderId="0" xfId="0" applyAlignment="1" applyProtection="1">
      <alignment textRotation="90"/>
    </xf>
    <xf numFmtId="0" fontId="3" fillId="3" borderId="1" xfId="0" applyFont="1" applyFill="1" applyBorder="1" applyAlignment="1" applyProtection="1">
      <alignment horizontal="center"/>
    </xf>
    <xf numFmtId="0" fontId="2" fillId="0" borderId="0" xfId="0" applyFont="1" applyProtection="1"/>
    <xf numFmtId="0" fontId="0" fillId="2" borderId="0" xfId="0" applyFill="1"/>
    <xf numFmtId="0" fontId="0" fillId="0" borderId="0" xfId="0" applyFill="1" applyProtection="1"/>
    <xf numFmtId="0" fontId="0" fillId="0" borderId="0" xfId="0" applyFill="1"/>
    <xf numFmtId="49" fontId="0" fillId="0" borderId="0" xfId="0" applyNumberFormat="1" applyAlignment="1">
      <alignment horizontal="left"/>
    </xf>
    <xf numFmtId="0" fontId="4" fillId="0" borderId="0" xfId="0" applyFont="1" applyFill="1" applyBorder="1" applyAlignment="1" applyProtection="1">
      <alignment horizontal="left"/>
    </xf>
    <xf numFmtId="0" fontId="3" fillId="3" borderId="2" xfId="0" applyFont="1" applyFill="1" applyBorder="1" applyAlignment="1" applyProtection="1">
      <alignment horizontal="center"/>
    </xf>
    <xf numFmtId="0" fontId="0" fillId="4" borderId="3" xfId="0" applyFill="1" applyBorder="1" applyAlignment="1" applyProtection="1">
      <alignment textRotation="90"/>
    </xf>
    <xf numFmtId="0" fontId="0" fillId="4" borderId="4" xfId="0" applyFill="1" applyBorder="1" applyAlignment="1" applyProtection="1">
      <alignment textRotation="90"/>
    </xf>
    <xf numFmtId="0" fontId="6" fillId="4" borderId="5" xfId="0" applyFont="1" applyFill="1" applyBorder="1" applyAlignment="1" applyProtection="1">
      <alignment horizontal="right" vertical="center"/>
    </xf>
    <xf numFmtId="0" fontId="6" fillId="4" borderId="3" xfId="0" applyFont="1" applyFill="1" applyBorder="1" applyAlignment="1" applyProtection="1">
      <alignment horizontal="left" vertical="center"/>
    </xf>
    <xf numFmtId="0" fontId="6" fillId="4" borderId="3" xfId="0" applyFont="1" applyFill="1" applyBorder="1" applyAlignment="1" applyProtection="1">
      <alignment horizontal="center" vertical="center"/>
    </xf>
    <xf numFmtId="0" fontId="0" fillId="2" borderId="0" xfId="0" applyFill="1" applyBorder="1" applyProtection="1"/>
    <xf numFmtId="0" fontId="0" fillId="2" borderId="0" xfId="0" applyFill="1" applyAlignment="1" applyProtection="1">
      <alignment horizontal="right"/>
    </xf>
    <xf numFmtId="0" fontId="0" fillId="2" borderId="0" xfId="0" applyFill="1" applyAlignment="1" applyProtection="1">
      <alignment textRotation="90"/>
    </xf>
    <xf numFmtId="0" fontId="3" fillId="2" borderId="0" xfId="0" applyFont="1" applyFill="1" applyBorder="1" applyAlignment="1" applyProtection="1">
      <alignment horizontal="center"/>
    </xf>
    <xf numFmtId="0" fontId="0" fillId="2" borderId="0" xfId="0" applyFill="1" applyAlignment="1">
      <alignment textRotation="90"/>
    </xf>
    <xf numFmtId="0" fontId="0" fillId="5" borderId="0" xfId="0" applyFill="1" applyAlignment="1" applyProtection="1">
      <alignment horizontal="center"/>
      <protection locked="0"/>
    </xf>
    <xf numFmtId="0" fontId="0" fillId="2" borderId="0" xfId="0" applyFill="1" applyBorder="1"/>
    <xf numFmtId="0" fontId="1" fillId="2" borderId="0" xfId="0" applyFont="1" applyFill="1" applyAlignment="1" applyProtection="1">
      <alignment horizontal="left"/>
    </xf>
    <xf numFmtId="0" fontId="10" fillId="0" borderId="0" xfId="1" applyAlignment="1" applyProtection="1">
      <alignment horizontal="left"/>
    </xf>
    <xf numFmtId="165" fontId="6" fillId="4" borderId="3" xfId="0" applyNumberFormat="1" applyFont="1" applyFill="1" applyBorder="1" applyAlignment="1" applyProtection="1">
      <alignment horizontal="center" vertical="center"/>
    </xf>
    <xf numFmtId="0" fontId="17" fillId="2" borderId="0" xfId="1" applyFont="1" applyFill="1" applyAlignment="1" applyProtection="1"/>
    <xf numFmtId="0" fontId="0" fillId="2" borderId="0" xfId="0" applyFill="1" applyAlignment="1" applyProtection="1">
      <alignment wrapText="1"/>
      <protection locked="0"/>
    </xf>
    <xf numFmtId="0" fontId="0" fillId="0" borderId="0" xfId="0" applyFill="1" applyProtection="1">
      <protection locked="0"/>
    </xf>
    <xf numFmtId="0" fontId="0" fillId="0" borderId="0" xfId="0" applyProtection="1">
      <protection locked="0"/>
    </xf>
    <xf numFmtId="0" fontId="0" fillId="2" borderId="0" xfId="0" applyFill="1" applyProtection="1">
      <protection locked="0"/>
    </xf>
    <xf numFmtId="0" fontId="0" fillId="2" borderId="0" xfId="0" applyFill="1" applyAlignment="1" applyProtection="1">
      <alignment vertical="top" wrapText="1"/>
      <protection locked="0"/>
    </xf>
    <xf numFmtId="0" fontId="0" fillId="2" borderId="0" xfId="0" applyFill="1" applyBorder="1" applyProtection="1">
      <protection locked="0"/>
    </xf>
    <xf numFmtId="0" fontId="18" fillId="0" borderId="0" xfId="0" applyFont="1" applyFill="1" applyBorder="1" applyAlignment="1">
      <alignment horizontal="left" vertical="top" wrapText="1"/>
    </xf>
    <xf numFmtId="0" fontId="10" fillId="0" borderId="0" xfId="1" applyFill="1" applyBorder="1" applyAlignment="1" applyProtection="1">
      <alignment horizontal="left"/>
    </xf>
    <xf numFmtId="0" fontId="0" fillId="0" borderId="0" xfId="0" applyFill="1" applyBorder="1" applyAlignment="1">
      <alignment horizontal="left"/>
    </xf>
    <xf numFmtId="49" fontId="0" fillId="0" borderId="0" xfId="0" applyNumberFormat="1" applyFill="1" applyBorder="1" applyAlignment="1">
      <alignment horizontal="left"/>
    </xf>
    <xf numFmtId="0" fontId="0" fillId="6" borderId="2" xfId="0" applyFill="1" applyBorder="1" applyAlignment="1">
      <alignment vertical="center"/>
    </xf>
    <xf numFmtId="0" fontId="0" fillId="6" borderId="6" xfId="0" applyFill="1" applyBorder="1" applyAlignment="1">
      <alignment vertical="center"/>
    </xf>
    <xf numFmtId="0" fontId="0" fillId="6" borderId="7" xfId="0" applyFill="1" applyBorder="1" applyAlignment="1">
      <alignment vertical="center"/>
    </xf>
    <xf numFmtId="0" fontId="0" fillId="7" borderId="0" xfId="0" applyFill="1" applyAlignment="1">
      <alignment horizontal="center" vertical="center"/>
    </xf>
    <xf numFmtId="0" fontId="0" fillId="0" borderId="0" xfId="0" applyFill="1" applyBorder="1"/>
    <xf numFmtId="0" fontId="20" fillId="7" borderId="0" xfId="0" applyFont="1" applyFill="1" applyAlignment="1">
      <alignment horizontal="center"/>
    </xf>
    <xf numFmtId="0" fontId="0" fillId="8" borderId="0" xfId="0" applyFill="1" applyAlignment="1" applyProtection="1">
      <alignment horizontal="center"/>
      <protection locked="0"/>
    </xf>
    <xf numFmtId="0" fontId="0" fillId="2" borderId="0" xfId="0" applyFill="1" applyBorder="1" applyAlignment="1" applyProtection="1">
      <alignment textRotation="90"/>
    </xf>
    <xf numFmtId="0" fontId="22" fillId="7" borderId="0" xfId="0" applyFont="1" applyFill="1" applyAlignment="1">
      <alignment horizontal="center" vertical="center"/>
    </xf>
    <xf numFmtId="0" fontId="6" fillId="2" borderId="0" xfId="0" applyFont="1" applyFill="1" applyBorder="1" applyAlignment="1" applyProtection="1">
      <alignment horizontal="center" vertical="center"/>
    </xf>
    <xf numFmtId="0" fontId="3" fillId="9" borderId="1" xfId="0" applyFont="1" applyFill="1" applyBorder="1" applyAlignment="1" applyProtection="1">
      <alignment horizontal="center"/>
    </xf>
    <xf numFmtId="0" fontId="7" fillId="2" borderId="0" xfId="0" applyFont="1" applyFill="1" applyBorder="1" applyAlignment="1" applyProtection="1">
      <alignment textRotation="90"/>
    </xf>
    <xf numFmtId="0" fontId="0" fillId="2" borderId="0" xfId="0" applyFill="1" applyBorder="1" applyAlignment="1" applyProtection="1">
      <alignment horizontal="center"/>
      <protection locked="0"/>
    </xf>
    <xf numFmtId="0" fontId="22" fillId="2" borderId="0" xfId="0" applyFont="1" applyFill="1" applyBorder="1"/>
    <xf numFmtId="0" fontId="4" fillId="2" borderId="8" xfId="0" applyFont="1" applyFill="1" applyBorder="1" applyAlignment="1" applyProtection="1">
      <alignment horizontal="center"/>
    </xf>
    <xf numFmtId="0" fontId="3" fillId="2" borderId="2" xfId="0" applyFont="1" applyFill="1" applyBorder="1" applyAlignment="1" applyProtection="1">
      <alignment horizontal="center"/>
    </xf>
    <xf numFmtId="0" fontId="6" fillId="2" borderId="0" xfId="0" applyFont="1" applyFill="1" applyBorder="1" applyAlignment="1" applyProtection="1">
      <alignment horizontal="right" vertical="center"/>
    </xf>
    <xf numFmtId="0" fontId="6" fillId="2" borderId="0" xfId="0" applyFont="1" applyFill="1" applyBorder="1" applyAlignment="1" applyProtection="1">
      <alignment horizontal="left" vertical="center"/>
    </xf>
    <xf numFmtId="165" fontId="6" fillId="2" borderId="0" xfId="0" applyNumberFormat="1" applyFont="1" applyFill="1" applyBorder="1" applyAlignment="1" applyProtection="1">
      <alignment horizontal="center" vertical="center"/>
    </xf>
    <xf numFmtId="0" fontId="17" fillId="2" borderId="0" xfId="1" applyFont="1" applyFill="1" applyBorder="1" applyAlignment="1" applyProtection="1"/>
    <xf numFmtId="0" fontId="10" fillId="2" borderId="0" xfId="1" applyFill="1" applyBorder="1" applyAlignment="1" applyProtection="1"/>
    <xf numFmtId="0" fontId="0" fillId="2" borderId="0" xfId="0" applyFill="1" applyBorder="1" applyAlignment="1" applyProtection="1">
      <alignment vertical="top" wrapText="1"/>
      <protection locked="0"/>
    </xf>
    <xf numFmtId="0" fontId="0" fillId="0" borderId="0" xfId="0" applyProtection="1"/>
    <xf numFmtId="0" fontId="8" fillId="0" borderId="0" xfId="0" applyFont="1" applyFill="1" applyAlignment="1" applyProtection="1">
      <alignment horizontal="center"/>
    </xf>
    <xf numFmtId="0" fontId="0" fillId="0" borderId="0" xfId="0" applyBorder="1" applyAlignment="1" applyProtection="1">
      <alignment horizontal="center"/>
    </xf>
    <xf numFmtId="0" fontId="0" fillId="0" borderId="0" xfId="0" applyAlignment="1" applyProtection="1">
      <alignment horizontal="center"/>
    </xf>
    <xf numFmtId="0" fontId="0" fillId="0" borderId="0" xfId="0" applyAlignment="1" applyProtection="1"/>
    <xf numFmtId="0" fontId="0" fillId="0" borderId="0" xfId="0" applyBorder="1" applyProtection="1"/>
    <xf numFmtId="49" fontId="0" fillId="0" borderId="0" xfId="0" applyNumberFormat="1" applyAlignment="1" applyProtection="1">
      <alignment horizontal="left"/>
    </xf>
    <xf numFmtId="49" fontId="3" fillId="10" borderId="9" xfId="0" applyNumberFormat="1" applyFont="1" applyFill="1" applyBorder="1" applyAlignment="1" applyProtection="1">
      <alignment horizontal="center"/>
    </xf>
    <xf numFmtId="49" fontId="3" fillId="0" borderId="0" xfId="0" applyNumberFormat="1" applyFont="1" applyFill="1" applyBorder="1" applyAlignment="1" applyProtection="1"/>
    <xf numFmtId="0" fontId="3" fillId="0" borderId="0" xfId="0" applyFont="1" applyFill="1" applyBorder="1" applyAlignment="1" applyProtection="1">
      <alignment horizontal="center"/>
    </xf>
    <xf numFmtId="49" fontId="0" fillId="0" borderId="0" xfId="0" applyNumberFormat="1" applyAlignment="1" applyProtection="1">
      <alignment horizontal="center"/>
    </xf>
    <xf numFmtId="16" fontId="3" fillId="0" borderId="10" xfId="0" applyNumberFormat="1" applyFont="1" applyFill="1" applyBorder="1" applyAlignment="1" applyProtection="1">
      <alignment horizontal="center"/>
    </xf>
    <xf numFmtId="0" fontId="3" fillId="0" borderId="11" xfId="0" applyFont="1" applyFill="1" applyBorder="1" applyAlignment="1" applyProtection="1">
      <alignment horizontal="center"/>
    </xf>
    <xf numFmtId="0" fontId="0" fillId="0" borderId="10" xfId="0" applyBorder="1" applyProtection="1"/>
    <xf numFmtId="0" fontId="0" fillId="0" borderId="11" xfId="0" applyBorder="1" applyProtection="1"/>
    <xf numFmtId="49" fontId="0" fillId="0" borderId="12" xfId="0" applyNumberFormat="1" applyBorder="1" applyAlignment="1" applyProtection="1">
      <alignment horizontal="left"/>
    </xf>
    <xf numFmtId="0" fontId="0" fillId="0" borderId="13" xfId="0" applyBorder="1" applyProtection="1"/>
    <xf numFmtId="0" fontId="0" fillId="0" borderId="14" xfId="0" applyBorder="1" applyProtection="1"/>
    <xf numFmtId="0" fontId="0" fillId="0" borderId="15" xfId="0" applyBorder="1" applyProtection="1"/>
    <xf numFmtId="0" fontId="0" fillId="0" borderId="16" xfId="0" applyBorder="1" applyProtection="1"/>
    <xf numFmtId="0" fontId="0" fillId="0" borderId="0" xfId="0" applyAlignment="1" applyProtection="1">
      <alignment vertical="center"/>
    </xf>
    <xf numFmtId="0" fontId="0" fillId="0" borderId="0" xfId="0" applyBorder="1" applyAlignment="1" applyProtection="1">
      <alignment vertical="center"/>
    </xf>
    <xf numFmtId="0" fontId="0" fillId="0" borderId="0" xfId="0" applyBorder="1" applyAlignment="1" applyProtection="1"/>
    <xf numFmtId="0" fontId="24" fillId="11" borderId="0" xfId="0" applyFont="1" applyFill="1" applyProtection="1"/>
    <xf numFmtId="0" fontId="0" fillId="0" borderId="0" xfId="0" applyAlignment="1" applyProtection="1">
      <alignment horizontal="left"/>
    </xf>
    <xf numFmtId="0" fontId="0" fillId="0" borderId="0" xfId="0" applyBorder="1" applyAlignment="1" applyProtection="1">
      <alignment horizontal="center" textRotation="90" wrapText="1"/>
    </xf>
    <xf numFmtId="0" fontId="0" fillId="0" borderId="0" xfId="0" applyFill="1" applyBorder="1" applyAlignment="1" applyProtection="1">
      <alignment horizontal="center" textRotation="90" wrapText="1"/>
    </xf>
    <xf numFmtId="0" fontId="9" fillId="0" borderId="0" xfId="0" applyFont="1" applyAlignment="1" applyProtection="1">
      <alignment horizontal="right"/>
    </xf>
    <xf numFmtId="0" fontId="0" fillId="12" borderId="17" xfId="0" applyFill="1" applyBorder="1" applyAlignment="1" applyProtection="1">
      <alignment vertical="top" wrapText="1"/>
      <protection locked="0"/>
    </xf>
    <xf numFmtId="0" fontId="0" fillId="12" borderId="18" xfId="0" applyFill="1" applyBorder="1" applyAlignment="1" applyProtection="1">
      <alignment vertical="top" wrapText="1"/>
      <protection locked="0"/>
    </xf>
    <xf numFmtId="0" fontId="0" fillId="12" borderId="19" xfId="0" applyFill="1" applyBorder="1" applyAlignment="1" applyProtection="1">
      <alignment vertical="top" wrapText="1"/>
      <protection locked="0"/>
    </xf>
    <xf numFmtId="0" fontId="0" fillId="12" borderId="20" xfId="0" applyFill="1" applyBorder="1" applyAlignment="1" applyProtection="1">
      <alignment vertical="top" wrapText="1"/>
      <protection locked="0"/>
    </xf>
    <xf numFmtId="0" fontId="0" fillId="12" borderId="21" xfId="0" applyFill="1" applyBorder="1" applyAlignment="1" applyProtection="1">
      <alignment vertical="top" wrapText="1"/>
      <protection locked="0"/>
    </xf>
    <xf numFmtId="0" fontId="0" fillId="12" borderId="22" xfId="0" applyFill="1" applyBorder="1" applyAlignment="1" applyProtection="1">
      <alignment vertical="top" wrapText="1"/>
      <protection locked="0"/>
    </xf>
    <xf numFmtId="0" fontId="0" fillId="12" borderId="23" xfId="0" applyFill="1" applyBorder="1" applyAlignment="1" applyProtection="1">
      <alignment vertical="top" wrapText="1"/>
      <protection locked="0"/>
    </xf>
    <xf numFmtId="0" fontId="0" fillId="12" borderId="24" xfId="0" applyFill="1" applyBorder="1" applyAlignment="1" applyProtection="1">
      <alignment vertical="top" wrapText="1"/>
      <protection locked="0"/>
    </xf>
    <xf numFmtId="0" fontId="0" fillId="12" borderId="25" xfId="0" applyFill="1" applyBorder="1" applyAlignment="1" applyProtection="1">
      <alignment vertical="top" wrapText="1"/>
      <protection locked="0"/>
    </xf>
    <xf numFmtId="0" fontId="0" fillId="0" borderId="0" xfId="0" applyFill="1" applyBorder="1" applyAlignment="1">
      <alignment vertical="center"/>
    </xf>
    <xf numFmtId="0" fontId="0" fillId="0" borderId="0" xfId="0" applyBorder="1"/>
    <xf numFmtId="0" fontId="25" fillId="10" borderId="5" xfId="0" applyFont="1" applyFill="1" applyBorder="1" applyAlignment="1">
      <alignment horizontal="center" vertical="center" wrapText="1"/>
    </xf>
    <xf numFmtId="0" fontId="0" fillId="0" borderId="0" xfId="0" applyNumberFormat="1" applyBorder="1" applyAlignment="1" applyProtection="1">
      <alignment horizontal="center" textRotation="90" wrapText="1"/>
    </xf>
    <xf numFmtId="0" fontId="24" fillId="11" borderId="26" xfId="0" applyFont="1" applyFill="1" applyBorder="1" applyAlignment="1" applyProtection="1"/>
    <xf numFmtId="0" fontId="24" fillId="11" borderId="8" xfId="0" applyFont="1" applyFill="1" applyBorder="1" applyAlignment="1" applyProtection="1"/>
    <xf numFmtId="0" fontId="24" fillId="11" borderId="27" xfId="0" applyFont="1" applyFill="1" applyBorder="1" applyAlignment="1" applyProtection="1"/>
    <xf numFmtId="0" fontId="24" fillId="11" borderId="28" xfId="0" applyFont="1" applyFill="1" applyBorder="1" applyAlignment="1" applyProtection="1"/>
    <xf numFmtId="0" fontId="24" fillId="11" borderId="29" xfId="0" applyFont="1" applyFill="1" applyBorder="1" applyAlignment="1" applyProtection="1"/>
    <xf numFmtId="0" fontId="24" fillId="11" borderId="30" xfId="0" applyFont="1" applyFill="1" applyBorder="1" applyAlignment="1" applyProtection="1"/>
    <xf numFmtId="0" fontId="24" fillId="0" borderId="0" xfId="0" applyFont="1" applyFill="1" applyBorder="1" applyAlignment="1" applyProtection="1">
      <alignment horizontal="center"/>
    </xf>
    <xf numFmtId="0" fontId="0" fillId="0" borderId="31" xfId="0" applyBorder="1" applyProtection="1"/>
    <xf numFmtId="0" fontId="0" fillId="0" borderId="32" xfId="0" applyBorder="1" applyProtection="1"/>
    <xf numFmtId="0" fontId="0" fillId="0" borderId="33" xfId="0" applyBorder="1" applyProtection="1"/>
    <xf numFmtId="0" fontId="0" fillId="0" borderId="34" xfId="0" applyBorder="1" applyProtection="1"/>
    <xf numFmtId="0" fontId="0" fillId="2" borderId="0" xfId="0" applyFill="1" applyBorder="1" applyAlignment="1" applyProtection="1">
      <alignment horizontal="center"/>
    </xf>
    <xf numFmtId="0" fontId="7" fillId="0" borderId="0" xfId="2"/>
    <xf numFmtId="0" fontId="29" fillId="0" borderId="0" xfId="2" applyFont="1"/>
    <xf numFmtId="49" fontId="7" fillId="0" borderId="0" xfId="2" applyNumberFormat="1"/>
    <xf numFmtId="0" fontId="7" fillId="0" borderId="0" xfId="2" applyAlignment="1">
      <alignment horizontal="center" wrapText="1"/>
    </xf>
    <xf numFmtId="0" fontId="33" fillId="0" borderId="0" xfId="2" applyFont="1" applyAlignment="1">
      <alignment horizontal="center" vertical="center"/>
    </xf>
    <xf numFmtId="0" fontId="7" fillId="0" borderId="0" xfId="2" applyNumberFormat="1" applyAlignment="1">
      <alignment vertical="top" wrapText="1"/>
    </xf>
    <xf numFmtId="0" fontId="7" fillId="0" borderId="0" xfId="2" applyFill="1"/>
    <xf numFmtId="0" fontId="29" fillId="2" borderId="0" xfId="0" applyFont="1" applyFill="1"/>
    <xf numFmtId="0" fontId="29" fillId="0" borderId="0" xfId="0" applyFont="1"/>
    <xf numFmtId="0" fontId="29" fillId="2" borderId="0" xfId="0" applyFont="1" applyFill="1" applyBorder="1" applyProtection="1">
      <protection locked="0"/>
    </xf>
    <xf numFmtId="0" fontId="29" fillId="13" borderId="0" xfId="0" applyFont="1" applyFill="1"/>
    <xf numFmtId="0" fontId="29" fillId="13" borderId="0" xfId="0" applyFont="1" applyFill="1" applyBorder="1"/>
    <xf numFmtId="0" fontId="29" fillId="13" borderId="0" xfId="0" applyFont="1" applyFill="1" applyAlignment="1"/>
    <xf numFmtId="0" fontId="30" fillId="13" borderId="0" xfId="0" applyFont="1" applyFill="1" applyAlignment="1">
      <alignment horizontal="center"/>
    </xf>
    <xf numFmtId="0" fontId="29" fillId="13" borderId="0" xfId="0" applyFont="1" applyFill="1" applyBorder="1" applyProtection="1">
      <protection locked="0"/>
    </xf>
    <xf numFmtId="0" fontId="40" fillId="13" borderId="0" xfId="0" applyFont="1" applyFill="1"/>
    <xf numFmtId="0" fontId="29" fillId="13" borderId="0" xfId="0" applyFont="1" applyFill="1" applyAlignment="1">
      <alignment horizontal="center" vertical="center"/>
    </xf>
    <xf numFmtId="0" fontId="30" fillId="13" borderId="0" xfId="0" applyFont="1" applyFill="1" applyAlignment="1">
      <alignment horizontal="center" vertical="top"/>
    </xf>
    <xf numFmtId="0" fontId="64" fillId="13" borderId="0" xfId="0" applyFont="1" applyFill="1" applyAlignment="1">
      <alignment horizontal="center"/>
    </xf>
    <xf numFmtId="0" fontId="65" fillId="13" borderId="0" xfId="0" applyFont="1" applyFill="1" applyBorder="1"/>
    <xf numFmtId="0" fontId="66" fillId="13" borderId="0" xfId="1" applyFont="1" applyFill="1" applyAlignment="1" applyProtection="1">
      <alignment horizontal="center"/>
    </xf>
    <xf numFmtId="0" fontId="45" fillId="3" borderId="1" xfId="0" applyFont="1" applyFill="1" applyBorder="1" applyAlignment="1" applyProtection="1">
      <alignment horizontal="center"/>
    </xf>
    <xf numFmtId="0" fontId="29" fillId="2" borderId="0" xfId="0" applyFont="1" applyFill="1" applyProtection="1"/>
    <xf numFmtId="0" fontId="29" fillId="8" borderId="0" xfId="0" applyFont="1" applyFill="1" applyAlignment="1" applyProtection="1">
      <alignment horizontal="center"/>
      <protection locked="0"/>
    </xf>
    <xf numFmtId="0" fontId="29" fillId="5" borderId="0" xfId="0" applyFont="1" applyFill="1" applyAlignment="1" applyProtection="1">
      <alignment horizontal="center"/>
      <protection locked="0"/>
    </xf>
    <xf numFmtId="0" fontId="46" fillId="13" borderId="0" xfId="0" applyFont="1" applyFill="1" applyAlignment="1" applyProtection="1">
      <alignment horizontal="center" vertical="center" wrapText="1"/>
    </xf>
    <xf numFmtId="0" fontId="67" fillId="13" borderId="0" xfId="0" applyFont="1" applyFill="1" applyAlignment="1" applyProtection="1">
      <alignment horizontal="center" vertical="center" wrapText="1"/>
    </xf>
    <xf numFmtId="0" fontId="67" fillId="13" borderId="0" xfId="0" applyFont="1" applyFill="1" applyAlignment="1" applyProtection="1">
      <alignment vertical="center" wrapText="1"/>
    </xf>
    <xf numFmtId="0" fontId="43" fillId="13" borderId="0" xfId="0" applyFont="1" applyFill="1" applyBorder="1" applyAlignment="1">
      <alignment horizontal="center"/>
    </xf>
    <xf numFmtId="0" fontId="44" fillId="13" borderId="0" xfId="0" applyFont="1" applyFill="1" applyAlignment="1" applyProtection="1">
      <alignment horizontal="left"/>
    </xf>
    <xf numFmtId="0" fontId="0" fillId="13" borderId="0" xfId="0" applyFill="1"/>
    <xf numFmtId="0" fontId="68" fillId="13" borderId="0" xfId="0" applyFont="1" applyFill="1" applyAlignment="1" applyProtection="1">
      <alignment horizontal="left"/>
    </xf>
    <xf numFmtId="0" fontId="4" fillId="13" borderId="0" xfId="0" applyFont="1" applyFill="1" applyBorder="1" applyAlignment="1">
      <alignment horizontal="center"/>
    </xf>
    <xf numFmtId="0" fontId="0" fillId="13" borderId="0" xfId="0" applyFill="1" applyAlignment="1">
      <alignment textRotation="90"/>
    </xf>
    <xf numFmtId="0" fontId="29" fillId="13" borderId="0" xfId="0" applyFont="1" applyFill="1" applyProtection="1"/>
    <xf numFmtId="0" fontId="30" fillId="13" borderId="0" xfId="0" applyFont="1" applyFill="1" applyAlignment="1" applyProtection="1">
      <alignment horizontal="left"/>
    </xf>
    <xf numFmtId="0" fontId="29" fillId="13" borderId="0" xfId="0" applyFont="1" applyFill="1" applyAlignment="1" applyProtection="1">
      <alignment horizontal="center"/>
      <protection locked="0"/>
    </xf>
    <xf numFmtId="0" fontId="36" fillId="13" borderId="0" xfId="0" applyFont="1" applyFill="1" applyAlignment="1"/>
    <xf numFmtId="0" fontId="29" fillId="13" borderId="0" xfId="0" applyFont="1" applyFill="1" applyAlignment="1">
      <alignment horizontal="right"/>
    </xf>
    <xf numFmtId="0" fontId="69" fillId="14" borderId="0" xfId="0" applyFont="1" applyFill="1" applyAlignment="1" applyProtection="1">
      <alignment horizontal="center" vertical="center" textRotation="90"/>
    </xf>
    <xf numFmtId="0" fontId="70" fillId="15" borderId="12" xfId="0" applyFont="1" applyFill="1" applyBorder="1" applyAlignment="1" applyProtection="1">
      <alignment horizontal="center" vertical="center"/>
      <protection locked="0"/>
    </xf>
    <xf numFmtId="0" fontId="71" fillId="16" borderId="35" xfId="0" applyFont="1" applyFill="1" applyBorder="1" applyAlignment="1">
      <alignment horizontal="center" vertical="center"/>
    </xf>
    <xf numFmtId="0" fontId="71" fillId="16" borderId="36" xfId="0" applyFont="1" applyFill="1" applyBorder="1" applyAlignment="1">
      <alignment horizontal="center" vertical="center"/>
    </xf>
    <xf numFmtId="0" fontId="71" fillId="16" borderId="37" xfId="0" applyFont="1" applyFill="1" applyBorder="1" applyAlignment="1">
      <alignment horizontal="center" vertical="center"/>
    </xf>
    <xf numFmtId="0" fontId="71" fillId="3" borderId="1" xfId="0" applyFont="1" applyFill="1" applyBorder="1" applyAlignment="1" applyProtection="1">
      <alignment horizontal="center"/>
    </xf>
    <xf numFmtId="0" fontId="72" fillId="16" borderId="38" xfId="0" applyFont="1" applyFill="1" applyBorder="1" applyAlignment="1">
      <alignment horizontal="center" vertical="center"/>
    </xf>
    <xf numFmtId="0" fontId="72" fillId="16" borderId="39" xfId="0" applyFont="1" applyFill="1" applyBorder="1" applyAlignment="1">
      <alignment horizontal="center" vertical="center"/>
    </xf>
    <xf numFmtId="0" fontId="73" fillId="14" borderId="57" xfId="0" applyFont="1" applyFill="1" applyBorder="1"/>
    <xf numFmtId="0" fontId="73" fillId="14" borderId="58" xfId="0" applyFont="1" applyFill="1" applyBorder="1"/>
    <xf numFmtId="0" fontId="73" fillId="14" borderId="59" xfId="0" applyFont="1" applyFill="1" applyBorder="1"/>
    <xf numFmtId="0" fontId="74" fillId="13" borderId="0" xfId="0" applyFont="1" applyFill="1" applyAlignment="1">
      <alignment horizontal="right" vertical="center"/>
    </xf>
    <xf numFmtId="0" fontId="68" fillId="13" borderId="0" xfId="0" applyFont="1" applyFill="1" applyAlignment="1" applyProtection="1">
      <alignment horizontal="left" vertical="center"/>
    </xf>
    <xf numFmtId="0" fontId="75" fillId="13" borderId="0" xfId="0" applyFont="1" applyFill="1" applyBorder="1" applyAlignment="1" applyProtection="1">
      <alignment horizontal="center" vertical="center"/>
    </xf>
    <xf numFmtId="0" fontId="76" fillId="13" borderId="0" xfId="0" applyFont="1" applyFill="1" applyAlignment="1">
      <alignment horizontal="right" vertical="center"/>
    </xf>
    <xf numFmtId="0" fontId="77" fillId="17" borderId="60" xfId="0" applyFont="1" applyFill="1" applyBorder="1" applyAlignment="1">
      <alignment horizontal="center" vertical="center"/>
    </xf>
    <xf numFmtId="0" fontId="74" fillId="13" borderId="0" xfId="0" applyFont="1" applyFill="1" applyAlignment="1">
      <alignment horizontal="center" vertical="center"/>
    </xf>
    <xf numFmtId="0" fontId="76" fillId="13" borderId="0" xfId="0" applyFont="1" applyFill="1" applyAlignment="1">
      <alignment horizontal="center" vertical="center"/>
    </xf>
    <xf numFmtId="0" fontId="0" fillId="13" borderId="0" xfId="0" applyFill="1" applyProtection="1"/>
    <xf numFmtId="0" fontId="22" fillId="13" borderId="0" xfId="0" applyFont="1" applyFill="1" applyAlignment="1" applyProtection="1">
      <alignment horizontal="left"/>
    </xf>
    <xf numFmtId="0" fontId="1" fillId="13" borderId="0" xfId="0" applyFont="1" applyFill="1" applyAlignment="1" applyProtection="1">
      <alignment horizontal="left"/>
    </xf>
    <xf numFmtId="0" fontId="0" fillId="13" borderId="0" xfId="0" applyFill="1" applyAlignment="1" applyProtection="1">
      <alignment horizontal="center"/>
      <protection locked="0"/>
    </xf>
    <xf numFmtId="0" fontId="0" fillId="13" borderId="0" xfId="0" applyFill="1" applyAlignment="1">
      <alignment horizontal="right"/>
    </xf>
    <xf numFmtId="0" fontId="42" fillId="13" borderId="0" xfId="0" applyFont="1" applyFill="1" applyBorder="1" applyAlignment="1">
      <alignment horizontal="center"/>
    </xf>
    <xf numFmtId="0" fontId="29" fillId="2" borderId="0" xfId="0" applyFont="1" applyFill="1" applyAlignment="1">
      <alignment textRotation="90"/>
    </xf>
    <xf numFmtId="0" fontId="29" fillId="13" borderId="0" xfId="0" applyFont="1" applyFill="1" applyAlignment="1">
      <alignment textRotation="90"/>
    </xf>
    <xf numFmtId="0" fontId="5" fillId="13" borderId="0" xfId="0" applyFont="1" applyFill="1" applyBorder="1" applyAlignment="1">
      <alignment horizontal="center"/>
    </xf>
    <xf numFmtId="0" fontId="0" fillId="13" borderId="0" xfId="0" applyFill="1" applyBorder="1"/>
    <xf numFmtId="0" fontId="3" fillId="13" borderId="0" xfId="0" applyFont="1" applyFill="1" applyBorder="1" applyAlignment="1" applyProtection="1">
      <alignment horizontal="center"/>
    </xf>
    <xf numFmtId="0" fontId="16" fillId="13" borderId="0" xfId="0" applyFont="1" applyFill="1" applyAlignment="1" applyProtection="1">
      <alignment horizontal="center" vertical="center" wrapText="1"/>
    </xf>
    <xf numFmtId="0" fontId="14" fillId="13" borderId="0" xfId="0" applyFont="1" applyFill="1" applyAlignment="1" applyProtection="1">
      <alignment horizontal="center" vertical="center" wrapText="1"/>
      <protection locked="0"/>
    </xf>
    <xf numFmtId="0" fontId="0" fillId="13" borderId="0" xfId="0" applyFill="1" applyAlignment="1" applyProtection="1">
      <alignment textRotation="90"/>
    </xf>
    <xf numFmtId="0" fontId="73" fillId="14" borderId="57" xfId="0" applyFont="1" applyFill="1" applyBorder="1" applyAlignment="1">
      <alignment vertical="center"/>
    </xf>
    <xf numFmtId="0" fontId="73" fillId="14" borderId="58" xfId="0" applyFont="1" applyFill="1" applyBorder="1" applyAlignment="1">
      <alignment vertical="center"/>
    </xf>
    <xf numFmtId="0" fontId="73" fillId="14" borderId="59" xfId="0" applyFont="1" applyFill="1" applyBorder="1" applyAlignment="1">
      <alignment vertical="center"/>
    </xf>
    <xf numFmtId="0" fontId="0" fillId="0" borderId="0" xfId="0" applyFill="1" applyAlignment="1" applyProtection="1">
      <alignment textRotation="90"/>
    </xf>
    <xf numFmtId="0" fontId="72" fillId="16" borderId="40" xfId="0" applyFont="1" applyFill="1" applyBorder="1" applyAlignment="1">
      <alignment horizontal="center" vertical="center"/>
    </xf>
    <xf numFmtId="0" fontId="0" fillId="0" borderId="0" xfId="0" applyFill="1" applyAlignment="1">
      <alignment textRotation="90"/>
    </xf>
    <xf numFmtId="0" fontId="0" fillId="0" borderId="0" xfId="0" applyFill="1" applyBorder="1" applyAlignment="1" applyProtection="1">
      <alignment textRotation="90"/>
    </xf>
    <xf numFmtId="0" fontId="6" fillId="0" borderId="0" xfId="0" applyFont="1" applyFill="1" applyBorder="1" applyAlignment="1" applyProtection="1">
      <alignment horizontal="center" vertical="center"/>
    </xf>
    <xf numFmtId="0" fontId="0" fillId="13" borderId="0" xfId="0" applyFill="1" applyBorder="1" applyAlignment="1" applyProtection="1">
      <alignment textRotation="90"/>
    </xf>
    <xf numFmtId="0" fontId="4" fillId="13" borderId="8" xfId="0" applyFont="1" applyFill="1" applyBorder="1" applyAlignment="1">
      <alignment horizontal="center"/>
    </xf>
    <xf numFmtId="0" fontId="4" fillId="13" borderId="27" xfId="0" applyFont="1" applyFill="1" applyBorder="1" applyAlignment="1">
      <alignment horizontal="center"/>
    </xf>
    <xf numFmtId="0" fontId="19" fillId="13" borderId="35" xfId="0" applyFont="1" applyFill="1" applyBorder="1" applyAlignment="1">
      <alignment horizontal="left"/>
    </xf>
    <xf numFmtId="0" fontId="4" fillId="13" borderId="0" xfId="0" applyFont="1" applyFill="1" applyBorder="1" applyAlignment="1">
      <alignment horizontal="left"/>
    </xf>
    <xf numFmtId="0" fontId="4" fillId="13" borderId="41" xfId="0" applyFont="1" applyFill="1" applyBorder="1" applyAlignment="1">
      <alignment horizontal="center"/>
    </xf>
    <xf numFmtId="0" fontId="4" fillId="13" borderId="41" xfId="0" applyFont="1" applyFill="1" applyBorder="1" applyAlignment="1">
      <alignment horizontal="left"/>
    </xf>
    <xf numFmtId="0" fontId="72" fillId="16" borderId="57" xfId="0" applyFont="1" applyFill="1" applyBorder="1" applyAlignment="1">
      <alignment horizontal="center" vertical="center"/>
    </xf>
    <xf numFmtId="0" fontId="0" fillId="13" borderId="0" xfId="0" applyFill="1" applyBorder="1" applyProtection="1"/>
    <xf numFmtId="0" fontId="0" fillId="13" borderId="0" xfId="0" applyFill="1" applyBorder="1" applyAlignment="1" applyProtection="1">
      <alignment horizontal="center"/>
      <protection locked="0"/>
    </xf>
    <xf numFmtId="0" fontId="19" fillId="13" borderId="0" xfId="0" applyFont="1" applyFill="1" applyBorder="1" applyAlignment="1">
      <alignment horizontal="left"/>
    </xf>
    <xf numFmtId="0" fontId="0" fillId="13" borderId="0" xfId="0" applyFill="1" applyBorder="1" applyAlignment="1" applyProtection="1">
      <alignment horizontal="center"/>
    </xf>
    <xf numFmtId="0" fontId="4" fillId="13" borderId="0" xfId="0" applyFont="1" applyFill="1" applyBorder="1" applyAlignment="1" applyProtection="1">
      <alignment horizontal="center"/>
    </xf>
    <xf numFmtId="0" fontId="4" fillId="2" borderId="0" xfId="0" applyFont="1" applyFill="1" applyBorder="1" applyAlignment="1" applyProtection="1">
      <alignment horizontal="center"/>
    </xf>
    <xf numFmtId="0" fontId="0" fillId="13" borderId="0" xfId="0" applyFill="1" applyAlignment="1" applyProtection="1">
      <alignment horizontal="center"/>
    </xf>
    <xf numFmtId="0" fontId="14" fillId="13" borderId="0" xfId="0" applyFont="1" applyFill="1" applyAlignment="1" applyProtection="1">
      <alignment horizontal="center" vertical="center" wrapText="1"/>
    </xf>
    <xf numFmtId="0" fontId="0" fillId="13" borderId="0" xfId="0" applyFill="1" applyAlignment="1" applyProtection="1">
      <alignment horizontal="right"/>
    </xf>
    <xf numFmtId="0" fontId="21" fillId="13" borderId="0" xfId="0" applyFont="1" applyFill="1" applyBorder="1" applyAlignment="1" applyProtection="1">
      <alignment horizontal="center"/>
    </xf>
    <xf numFmtId="0" fontId="7" fillId="13" borderId="0" xfId="0" applyFont="1" applyFill="1" applyBorder="1" applyAlignment="1" applyProtection="1">
      <alignment textRotation="90"/>
    </xf>
    <xf numFmtId="0" fontId="78" fillId="17" borderId="60" xfId="0" applyFont="1" applyFill="1" applyBorder="1" applyAlignment="1">
      <alignment horizontal="center" vertical="center"/>
    </xf>
    <xf numFmtId="0" fontId="0" fillId="0" borderId="0" xfId="0" applyBorder="1" applyAlignment="1">
      <alignment horizontal="center" vertical="center"/>
    </xf>
    <xf numFmtId="0" fontId="79" fillId="14" borderId="57" xfId="0" applyFont="1" applyFill="1" applyBorder="1" applyAlignment="1">
      <alignment vertical="center"/>
    </xf>
    <xf numFmtId="0" fontId="79" fillId="14" borderId="58" xfId="0" applyFont="1" applyFill="1" applyBorder="1" applyAlignment="1">
      <alignment vertical="center"/>
    </xf>
    <xf numFmtId="0" fontId="79" fillId="14" borderId="59" xfId="0" applyFont="1" applyFill="1" applyBorder="1" applyAlignment="1">
      <alignment vertical="center"/>
    </xf>
    <xf numFmtId="0" fontId="71" fillId="16" borderId="40" xfId="0" applyFont="1" applyFill="1" applyBorder="1" applyAlignment="1">
      <alignment horizontal="center" vertical="center"/>
    </xf>
    <xf numFmtId="0" fontId="29" fillId="2" borderId="0" xfId="0" applyFont="1" applyFill="1" applyBorder="1" applyProtection="1"/>
    <xf numFmtId="0" fontId="29" fillId="0" borderId="0" xfId="0" applyFont="1" applyAlignment="1" applyProtection="1">
      <alignment textRotation="90"/>
    </xf>
    <xf numFmtId="0" fontId="29" fillId="2" borderId="0" xfId="0" applyFont="1" applyFill="1" applyAlignment="1" applyProtection="1">
      <alignment textRotation="90"/>
    </xf>
    <xf numFmtId="0" fontId="37" fillId="2" borderId="0" xfId="0" applyFont="1" applyFill="1" applyBorder="1" applyAlignment="1" applyProtection="1">
      <alignment horizontal="right" vertical="center"/>
    </xf>
    <xf numFmtId="0" fontId="37" fillId="2" borderId="0" xfId="0" applyFont="1" applyFill="1" applyBorder="1" applyAlignment="1" applyProtection="1">
      <alignment horizontal="left" vertical="center"/>
    </xf>
    <xf numFmtId="0" fontId="29" fillId="2" borderId="0" xfId="0" applyFont="1" applyFill="1" applyBorder="1" applyAlignment="1" applyProtection="1">
      <alignment textRotation="90"/>
    </xf>
    <xf numFmtId="0" fontId="37" fillId="2" borderId="0" xfId="0" applyFont="1" applyFill="1" applyBorder="1" applyAlignment="1" applyProtection="1">
      <alignment horizontal="center" vertical="center"/>
    </xf>
    <xf numFmtId="165" fontId="37" fillId="2" borderId="0" xfId="0" applyNumberFormat="1" applyFont="1" applyFill="1" applyBorder="1" applyAlignment="1" applyProtection="1">
      <alignment horizontal="center" vertical="center"/>
    </xf>
    <xf numFmtId="0" fontId="29" fillId="0" borderId="0" xfId="0" applyFont="1" applyFill="1"/>
    <xf numFmtId="0" fontId="29" fillId="0" borderId="0" xfId="0" applyFont="1" applyFill="1" applyProtection="1"/>
    <xf numFmtId="0" fontId="48" fillId="2" borderId="0" xfId="1" applyFont="1" applyFill="1" applyBorder="1" applyAlignment="1" applyProtection="1"/>
    <xf numFmtId="0" fontId="49" fillId="2" borderId="0" xfId="1" applyFont="1" applyFill="1" applyBorder="1" applyAlignment="1" applyProtection="1"/>
    <xf numFmtId="0" fontId="29" fillId="0" borderId="0" xfId="0" applyFont="1" applyFill="1" applyProtection="1">
      <protection locked="0"/>
    </xf>
    <xf numFmtId="0" fontId="29" fillId="0" borderId="0" xfId="0" applyFont="1" applyProtection="1">
      <protection locked="0"/>
    </xf>
    <xf numFmtId="0" fontId="29" fillId="2" borderId="0" xfId="0" applyFont="1" applyFill="1" applyBorder="1" applyAlignment="1" applyProtection="1">
      <alignment vertical="top" wrapText="1"/>
      <protection locked="0"/>
    </xf>
    <xf numFmtId="0" fontId="29" fillId="2" borderId="0" xfId="0" applyFont="1" applyFill="1" applyProtection="1">
      <protection locked="0"/>
    </xf>
    <xf numFmtId="0" fontId="80" fillId="18" borderId="5" xfId="0" applyFont="1" applyFill="1" applyBorder="1" applyAlignment="1">
      <alignment horizontal="center" vertical="center" wrapText="1"/>
    </xf>
    <xf numFmtId="0" fontId="29" fillId="13" borderId="0" xfId="0" applyFont="1" applyFill="1" applyBorder="1" applyProtection="1"/>
    <xf numFmtId="0" fontId="29" fillId="13" borderId="0" xfId="0" applyFont="1" applyFill="1" applyAlignment="1" applyProtection="1">
      <alignment horizontal="right"/>
    </xf>
    <xf numFmtId="0" fontId="29" fillId="13" borderId="0" xfId="0" applyFont="1" applyFill="1" applyAlignment="1" applyProtection="1">
      <alignment textRotation="90"/>
    </xf>
    <xf numFmtId="0" fontId="29" fillId="13" borderId="0" xfId="0" applyFont="1" applyFill="1" applyAlignment="1" applyProtection="1">
      <alignment wrapText="1"/>
      <protection locked="0"/>
    </xf>
    <xf numFmtId="0" fontId="29" fillId="13" borderId="0" xfId="0" applyFont="1" applyFill="1" applyProtection="1">
      <protection locked="0"/>
    </xf>
    <xf numFmtId="0" fontId="29" fillId="13" borderId="0" xfId="0" applyFont="1" applyFill="1" applyAlignment="1" applyProtection="1">
      <alignment vertical="top" wrapText="1"/>
      <protection locked="0"/>
    </xf>
    <xf numFmtId="0" fontId="48" fillId="13" borderId="0" xfId="1" applyFont="1" applyFill="1" applyAlignment="1" applyProtection="1"/>
    <xf numFmtId="0" fontId="6" fillId="0" borderId="0" xfId="0" applyFont="1" applyFill="1" applyBorder="1" applyAlignment="1" applyProtection="1">
      <alignment horizontal="right" vertical="center"/>
    </xf>
    <xf numFmtId="0" fontId="6" fillId="0" borderId="0" xfId="0" applyFont="1" applyFill="1" applyBorder="1" applyAlignment="1" applyProtection="1">
      <alignment horizontal="left" vertical="center"/>
    </xf>
    <xf numFmtId="0" fontId="7" fillId="0" borderId="0" xfId="0" applyFont="1" applyFill="1" applyBorder="1" applyAlignment="1" applyProtection="1">
      <alignment textRotation="90"/>
    </xf>
    <xf numFmtId="165" fontId="6" fillId="0" borderId="0" xfId="0" applyNumberFormat="1" applyFont="1" applyFill="1" applyBorder="1" applyAlignment="1" applyProtection="1">
      <alignment horizontal="center" vertical="center"/>
    </xf>
    <xf numFmtId="0" fontId="0" fillId="0" borderId="0" xfId="0" applyFill="1" applyBorder="1" applyProtection="1"/>
    <xf numFmtId="0" fontId="17" fillId="0" borderId="0" xfId="1" applyFont="1" applyFill="1" applyBorder="1" applyAlignment="1" applyProtection="1"/>
    <xf numFmtId="0" fontId="10" fillId="0" borderId="0" xfId="1" applyFill="1" applyBorder="1" applyAlignment="1" applyProtection="1"/>
    <xf numFmtId="0" fontId="0" fillId="0" borderId="0" xfId="0" applyFill="1" applyBorder="1" applyAlignment="1" applyProtection="1">
      <alignment vertical="top" wrapText="1"/>
      <protection locked="0"/>
    </xf>
    <xf numFmtId="0" fontId="0" fillId="0" borderId="0" xfId="0" applyFill="1" applyBorder="1" applyProtection="1">
      <protection locked="0"/>
    </xf>
    <xf numFmtId="0" fontId="0" fillId="0" borderId="0" xfId="0" applyFill="1" applyAlignment="1" applyProtection="1">
      <alignment vertical="top" wrapText="1"/>
      <protection locked="0"/>
    </xf>
    <xf numFmtId="0" fontId="0" fillId="0" borderId="0" xfId="0" applyFill="1" applyAlignment="1" applyProtection="1">
      <alignment horizontal="right"/>
    </xf>
    <xf numFmtId="0" fontId="3" fillId="3" borderId="0" xfId="0" applyFont="1" applyFill="1" applyBorder="1" applyAlignment="1" applyProtection="1">
      <alignment horizontal="center"/>
    </xf>
    <xf numFmtId="0" fontId="80" fillId="18" borderId="28" xfId="0" applyFont="1" applyFill="1" applyBorder="1" applyAlignment="1">
      <alignment horizontal="center" vertical="center" wrapText="1"/>
    </xf>
    <xf numFmtId="0" fontId="2" fillId="0" borderId="0" xfId="0" applyFont="1" applyBorder="1" applyProtection="1"/>
    <xf numFmtId="0" fontId="27" fillId="0" borderId="0" xfId="0" applyFont="1" applyFill="1" applyProtection="1"/>
    <xf numFmtId="0" fontId="45" fillId="0" borderId="1" xfId="0" applyFont="1" applyFill="1" applyBorder="1" applyAlignment="1" applyProtection="1">
      <alignment horizontal="center"/>
    </xf>
    <xf numFmtId="0" fontId="45" fillId="0" borderId="2"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4" xfId="0" applyFont="1" applyFill="1" applyBorder="1" applyAlignment="1" applyProtection="1">
      <alignment horizontal="center"/>
    </xf>
    <xf numFmtId="0" fontId="27" fillId="0" borderId="0" xfId="0" applyFont="1" applyFill="1" applyBorder="1" applyProtection="1"/>
    <xf numFmtId="0" fontId="27" fillId="0" borderId="0" xfId="0" applyFont="1" applyFill="1"/>
    <xf numFmtId="0" fontId="29" fillId="0" borderId="0" xfId="0" applyFont="1" applyFill="1" applyBorder="1" applyAlignment="1">
      <alignment horizontal="center"/>
    </xf>
    <xf numFmtId="0" fontId="29" fillId="0" borderId="0" xfId="0" applyFont="1" applyFill="1" applyBorder="1"/>
    <xf numFmtId="0" fontId="29" fillId="0" borderId="0" xfId="0" applyFont="1" applyFill="1" applyBorder="1" applyAlignment="1">
      <alignment horizontal="left" vertical="top" wrapText="1"/>
    </xf>
    <xf numFmtId="0" fontId="29" fillId="0" borderId="0" xfId="0" applyFont="1" applyFill="1" applyAlignment="1">
      <alignment vertical="top"/>
    </xf>
    <xf numFmtId="49" fontId="39" fillId="0" borderId="0" xfId="0" applyNumberFormat="1" applyFont="1" applyFill="1" applyBorder="1" applyAlignment="1" applyProtection="1">
      <alignment horizontal="left" vertical="top" wrapText="1" shrinkToFit="1"/>
      <protection locked="0"/>
    </xf>
    <xf numFmtId="0" fontId="30" fillId="0" borderId="0" xfId="0" applyFont="1" applyFill="1" applyAlignment="1">
      <alignment horizontal="center"/>
    </xf>
    <xf numFmtId="0" fontId="30" fillId="0" borderId="15" xfId="0" applyFont="1" applyFill="1" applyBorder="1" applyAlignment="1" applyProtection="1">
      <protection locked="0"/>
    </xf>
    <xf numFmtId="0" fontId="30" fillId="0" borderId="12" xfId="0" applyFont="1" applyFill="1" applyBorder="1" applyAlignment="1" applyProtection="1">
      <protection locked="0"/>
    </xf>
    <xf numFmtId="0" fontId="30" fillId="0" borderId="0" xfId="0" applyFont="1" applyFill="1" applyBorder="1" applyAlignment="1" applyProtection="1">
      <protection locked="0"/>
    </xf>
    <xf numFmtId="0" fontId="29" fillId="0" borderId="12" xfId="0" applyFont="1" applyFill="1" applyBorder="1" applyProtection="1">
      <protection locked="0"/>
    </xf>
    <xf numFmtId="0" fontId="29" fillId="0" borderId="0" xfId="0" applyFont="1" applyFill="1" applyBorder="1" applyAlignment="1" applyProtection="1"/>
    <xf numFmtId="0" fontId="29" fillId="0" borderId="0" xfId="0" applyFont="1" applyFill="1" applyBorder="1" applyAlignment="1"/>
    <xf numFmtId="0" fontId="0" fillId="13" borderId="9" xfId="0" applyFill="1" applyBorder="1"/>
    <xf numFmtId="0" fontId="0" fillId="13" borderId="41" xfId="0" applyFill="1" applyBorder="1"/>
    <xf numFmtId="0" fontId="0" fillId="13" borderId="42" xfId="0" applyFill="1" applyBorder="1"/>
    <xf numFmtId="0" fontId="4" fillId="2" borderId="61" xfId="0" applyFont="1" applyFill="1" applyBorder="1" applyAlignment="1" applyProtection="1">
      <alignment horizontal="center"/>
    </xf>
    <xf numFmtId="0" fontId="4" fillId="2" borderId="62" xfId="0" applyFont="1" applyFill="1" applyBorder="1" applyAlignment="1" applyProtection="1">
      <alignment horizontal="center"/>
    </xf>
    <xf numFmtId="0" fontId="0" fillId="2" borderId="63" xfId="0" applyFill="1" applyBorder="1" applyProtection="1"/>
    <xf numFmtId="0" fontId="0" fillId="0" borderId="63" xfId="0" applyBorder="1" applyProtection="1"/>
    <xf numFmtId="0" fontId="29" fillId="0" borderId="0" xfId="0" applyFont="1" applyProtection="1"/>
    <xf numFmtId="0" fontId="51" fillId="0" borderId="0" xfId="0" applyFont="1" applyFill="1" applyAlignment="1" applyProtection="1">
      <alignment horizontal="center"/>
    </xf>
    <xf numFmtId="0" fontId="42" fillId="0" borderId="0" xfId="0" applyFont="1" applyFill="1" applyBorder="1" applyAlignment="1" applyProtection="1">
      <alignment horizontal="left"/>
    </xf>
    <xf numFmtId="0" fontId="29" fillId="0" borderId="0" xfId="0" applyFont="1" applyBorder="1" applyAlignment="1" applyProtection="1">
      <alignment horizontal="center"/>
    </xf>
    <xf numFmtId="0" fontId="29" fillId="0" borderId="0" xfId="0" applyFont="1" applyAlignment="1" applyProtection="1">
      <alignment horizontal="center"/>
    </xf>
    <xf numFmtId="0" fontId="29" fillId="0" borderId="0" xfId="0" applyFont="1" applyAlignment="1" applyProtection="1"/>
    <xf numFmtId="0" fontId="29" fillId="0" borderId="0" xfId="0" applyFont="1" applyBorder="1" applyProtection="1"/>
    <xf numFmtId="49" fontId="29" fillId="0" borderId="0" xfId="0" applyNumberFormat="1" applyFont="1" applyAlignment="1" applyProtection="1">
      <alignment horizontal="left"/>
    </xf>
    <xf numFmtId="49" fontId="45" fillId="10" borderId="9" xfId="0" applyNumberFormat="1" applyFont="1" applyFill="1" applyBorder="1" applyAlignment="1" applyProtection="1">
      <alignment horizontal="center"/>
    </xf>
    <xf numFmtId="49" fontId="45" fillId="0" borderId="0" xfId="0" applyNumberFormat="1" applyFont="1" applyFill="1" applyBorder="1" applyAlignment="1" applyProtection="1"/>
    <xf numFmtId="0" fontId="29" fillId="0" borderId="10" xfId="0" applyFont="1" applyBorder="1" applyProtection="1"/>
    <xf numFmtId="0" fontId="29" fillId="0" borderId="11" xfId="0" applyFont="1" applyBorder="1" applyProtection="1"/>
    <xf numFmtId="0" fontId="53" fillId="0" borderId="0" xfId="0" applyFont="1" applyBorder="1" applyAlignment="1" applyProtection="1">
      <alignment vertical="center"/>
    </xf>
    <xf numFmtId="0" fontId="29" fillId="0" borderId="0" xfId="0" applyFont="1" applyBorder="1" applyAlignment="1" applyProtection="1"/>
    <xf numFmtId="0" fontId="52" fillId="0" borderId="0" xfId="0" applyFont="1" applyFill="1" applyBorder="1" applyAlignment="1" applyProtection="1">
      <alignment horizontal="center"/>
    </xf>
    <xf numFmtId="0" fontId="52" fillId="0" borderId="0" xfId="0" applyFont="1" applyFill="1" applyProtection="1"/>
    <xf numFmtId="0" fontId="29" fillId="0" borderId="0" xfId="0" applyFont="1" applyAlignment="1" applyProtection="1">
      <alignment horizontal="left"/>
    </xf>
    <xf numFmtId="0" fontId="29" fillId="0" borderId="0" xfId="0" applyNumberFormat="1" applyFont="1" applyBorder="1" applyAlignment="1" applyProtection="1">
      <alignment horizontal="center" textRotation="90" wrapText="1"/>
    </xf>
    <xf numFmtId="0" fontId="29" fillId="0" borderId="0" xfId="0" applyFont="1" applyBorder="1" applyAlignment="1" applyProtection="1">
      <alignment horizontal="center" textRotation="90" wrapText="1"/>
    </xf>
    <xf numFmtId="0" fontId="42" fillId="13" borderId="0" xfId="0" applyFont="1" applyFill="1" applyBorder="1" applyAlignment="1" applyProtection="1">
      <alignment horizontal="left"/>
    </xf>
    <xf numFmtId="0" fontId="29" fillId="0" borderId="0" xfId="0" applyFont="1" applyFill="1" applyAlignment="1">
      <alignment horizontal="left"/>
    </xf>
    <xf numFmtId="49" fontId="29" fillId="0" borderId="0" xfId="0" applyNumberFormat="1" applyFont="1" applyBorder="1" applyAlignment="1" applyProtection="1">
      <alignment horizontal="left"/>
    </xf>
    <xf numFmtId="0" fontId="29" fillId="0" borderId="0" xfId="0" applyFont="1" applyFill="1" applyAlignment="1">
      <alignment horizontal="left" vertical="top" wrapText="1"/>
    </xf>
    <xf numFmtId="0" fontId="71" fillId="19" borderId="12" xfId="0" applyFont="1" applyFill="1" applyBorder="1" applyAlignment="1">
      <alignment horizontal="center" vertical="center"/>
    </xf>
    <xf numFmtId="0" fontId="45" fillId="13" borderId="0" xfId="0" applyFont="1" applyFill="1" applyBorder="1" applyAlignment="1" applyProtection="1">
      <alignment horizontal="center"/>
    </xf>
    <xf numFmtId="0" fontId="45" fillId="9" borderId="1" xfId="0" applyFont="1" applyFill="1" applyBorder="1" applyAlignment="1" applyProtection="1">
      <alignment horizontal="center"/>
    </xf>
    <xf numFmtId="0" fontId="39" fillId="13" borderId="0" xfId="0" applyFont="1" applyFill="1" applyAlignment="1" applyProtection="1">
      <alignment horizontal="center" vertical="center" wrapText="1"/>
      <protection locked="0"/>
    </xf>
    <xf numFmtId="0" fontId="29" fillId="13" borderId="0" xfId="0" applyFont="1" applyFill="1" applyBorder="1" applyAlignment="1" applyProtection="1">
      <alignment textRotation="90"/>
    </xf>
    <xf numFmtId="0" fontId="29" fillId="13" borderId="0" xfId="0" applyFont="1" applyFill="1" applyBorder="1" applyAlignment="1" applyProtection="1">
      <alignment horizontal="center"/>
    </xf>
    <xf numFmtId="0" fontId="29" fillId="13" borderId="0" xfId="0" applyFont="1" applyFill="1" applyAlignment="1" applyProtection="1">
      <alignment horizontal="center"/>
    </xf>
    <xf numFmtId="0" fontId="29" fillId="10" borderId="0" xfId="0" applyFont="1" applyFill="1"/>
    <xf numFmtId="0" fontId="30" fillId="0" borderId="0" xfId="0" applyFont="1" applyFill="1" applyAlignment="1">
      <alignment horizontal="center" vertical="center"/>
    </xf>
    <xf numFmtId="0" fontId="29" fillId="0" borderId="12" xfId="0" applyFont="1" applyFill="1" applyBorder="1" applyAlignment="1" applyProtection="1">
      <alignment horizontal="center" vertical="center"/>
      <protection locked="0"/>
    </xf>
    <xf numFmtId="0" fontId="81" fillId="19" borderId="65" xfId="0" applyFont="1" applyFill="1" applyBorder="1" applyAlignment="1" applyProtection="1">
      <alignment horizontal="right" vertical="center"/>
    </xf>
    <xf numFmtId="0" fontId="81" fillId="19" borderId="66" xfId="0" applyFont="1" applyFill="1" applyBorder="1" applyAlignment="1" applyProtection="1">
      <alignment horizontal="left" vertical="center"/>
    </xf>
    <xf numFmtId="0" fontId="70" fillId="19" borderId="66" xfId="0" applyFont="1" applyFill="1" applyBorder="1" applyAlignment="1" applyProtection="1">
      <alignment textRotation="90"/>
    </xf>
    <xf numFmtId="0" fontId="81" fillId="19" borderId="66" xfId="0" applyFont="1" applyFill="1" applyBorder="1" applyAlignment="1" applyProtection="1">
      <alignment horizontal="center" vertical="center"/>
    </xf>
    <xf numFmtId="165" fontId="81" fillId="19" borderId="66" xfId="0" applyNumberFormat="1" applyFont="1" applyFill="1" applyBorder="1" applyAlignment="1" applyProtection="1">
      <alignment horizontal="center" vertical="center"/>
    </xf>
    <xf numFmtId="0" fontId="70" fillId="19" borderId="67" xfId="0" applyFont="1" applyFill="1" applyBorder="1" applyAlignment="1" applyProtection="1">
      <alignment textRotation="90"/>
    </xf>
    <xf numFmtId="0" fontId="29" fillId="0" borderId="0" xfId="0" applyFont="1" applyFill="1" applyAlignment="1">
      <alignment vertical="center"/>
    </xf>
    <xf numFmtId="0" fontId="29" fillId="0" borderId="0" xfId="0" applyFont="1" applyFill="1" applyBorder="1" applyAlignment="1">
      <alignment vertical="center"/>
    </xf>
    <xf numFmtId="0" fontId="82" fillId="13" borderId="0" xfId="0" applyFont="1" applyFill="1" applyBorder="1" applyAlignment="1">
      <alignment horizontal="center" vertical="center"/>
    </xf>
    <xf numFmtId="0" fontId="30" fillId="13" borderId="0" xfId="0" applyFont="1" applyFill="1" applyBorder="1" applyAlignment="1" applyProtection="1">
      <protection locked="0"/>
    </xf>
    <xf numFmtId="0" fontId="29" fillId="13" borderId="0" xfId="0" applyFont="1" applyFill="1" applyBorder="1" applyAlignment="1" applyProtection="1">
      <alignment horizontal="center" vertical="center"/>
      <protection locked="0"/>
    </xf>
    <xf numFmtId="0" fontId="71" fillId="17" borderId="12" xfId="0" applyFont="1" applyFill="1" applyBorder="1" applyAlignment="1" applyProtection="1">
      <alignment horizontal="center"/>
    </xf>
    <xf numFmtId="0" fontId="71" fillId="17" borderId="12" xfId="0" applyFont="1" applyFill="1" applyBorder="1" applyAlignment="1" applyProtection="1"/>
    <xf numFmtId="0" fontId="30" fillId="13" borderId="0" xfId="0" applyFont="1" applyFill="1" applyBorder="1" applyAlignment="1" applyProtection="1">
      <alignment horizontal="center" vertical="center"/>
    </xf>
    <xf numFmtId="0" fontId="29" fillId="13" borderId="0" xfId="2" applyFont="1" applyFill="1"/>
    <xf numFmtId="0" fontId="27" fillId="13" borderId="0" xfId="2" applyNumberFormat="1" applyFont="1" applyFill="1" applyBorder="1" applyAlignment="1">
      <alignment horizontal="justify" vertical="top" wrapText="1"/>
    </xf>
    <xf numFmtId="0" fontId="29" fillId="13" borderId="0" xfId="2" applyNumberFormat="1" applyFont="1" applyFill="1" applyBorder="1" applyAlignment="1">
      <alignment horizontal="justify" vertical="top" wrapText="1"/>
    </xf>
    <xf numFmtId="0" fontId="27" fillId="13" borderId="0" xfId="2" applyNumberFormat="1" applyFont="1" applyFill="1" applyAlignment="1">
      <alignment horizontal="justify" vertical="top" wrapText="1"/>
    </xf>
    <xf numFmtId="0" fontId="29" fillId="13" borderId="0" xfId="2" applyNumberFormat="1" applyFont="1" applyFill="1" applyAlignment="1">
      <alignment horizontal="justify" vertical="top" wrapText="1"/>
    </xf>
    <xf numFmtId="0" fontId="30" fillId="13" borderId="0" xfId="2" applyFont="1" applyFill="1" applyAlignment="1">
      <alignment horizontal="left" vertical="top" wrapText="1"/>
    </xf>
    <xf numFmtId="0" fontId="29" fillId="13" borderId="0" xfId="2" applyFont="1" applyFill="1" applyAlignment="1">
      <alignment horizontal="justify" vertical="top"/>
    </xf>
    <xf numFmtId="0" fontId="32" fillId="13" borderId="0" xfId="2" applyFont="1" applyFill="1" applyBorder="1" applyAlignment="1">
      <alignment horizontal="center" wrapText="1"/>
    </xf>
    <xf numFmtId="49" fontId="29" fillId="13" borderId="0" xfId="2" applyNumberFormat="1" applyFont="1" applyFill="1" applyAlignment="1">
      <alignment horizontal="justify" vertical="top"/>
    </xf>
    <xf numFmtId="0" fontId="36" fillId="13" borderId="0" xfId="2" applyFont="1" applyFill="1" applyBorder="1" applyAlignment="1">
      <alignment horizontal="center" vertical="top" wrapText="1"/>
    </xf>
    <xf numFmtId="0" fontId="29" fillId="13" borderId="0" xfId="2" applyNumberFormat="1" applyFont="1" applyFill="1" applyAlignment="1">
      <alignment horizontal="center" vertical="top" wrapText="1"/>
    </xf>
    <xf numFmtId="0" fontId="36" fillId="13" borderId="0" xfId="2" applyFont="1" applyFill="1" applyBorder="1" applyAlignment="1">
      <alignment horizontal="center" vertical="center" wrapText="1"/>
    </xf>
    <xf numFmtId="0" fontId="83" fillId="13" borderId="0" xfId="2" applyNumberFormat="1" applyFont="1" applyFill="1" applyAlignment="1">
      <alignment horizontal="justify" vertical="top" wrapText="1"/>
    </xf>
    <xf numFmtId="0" fontId="29" fillId="13" borderId="0" xfId="2" applyNumberFormat="1" applyFont="1" applyFill="1" applyAlignment="1">
      <alignment vertical="top" wrapText="1"/>
    </xf>
    <xf numFmtId="0" fontId="55" fillId="13" borderId="0" xfId="2" applyFont="1" applyFill="1" applyAlignment="1">
      <alignment horizontal="justify" vertical="top" wrapText="1"/>
    </xf>
    <xf numFmtId="0" fontId="56" fillId="13" borderId="0" xfId="2" applyFont="1" applyFill="1" applyBorder="1" applyAlignment="1">
      <alignment horizontal="justify" vertical="top" wrapText="1"/>
    </xf>
    <xf numFmtId="0" fontId="49" fillId="13" borderId="0" xfId="1" applyNumberFormat="1" applyFont="1" applyFill="1" applyAlignment="1" applyProtection="1">
      <alignment horizontal="justify" vertical="top" wrapText="1"/>
    </xf>
    <xf numFmtId="49" fontId="29" fillId="13" borderId="0" xfId="2" applyNumberFormat="1" applyFont="1" applyFill="1" applyAlignment="1">
      <alignment horizontal="left"/>
    </xf>
    <xf numFmtId="0" fontId="29" fillId="13" borderId="0" xfId="2" applyNumberFormat="1" applyFont="1" applyFill="1"/>
    <xf numFmtId="0" fontId="29" fillId="13" borderId="0" xfId="2" applyNumberFormat="1" applyFont="1" applyFill="1" applyAlignment="1">
      <alignment horizontal="justify" vertical="top"/>
    </xf>
    <xf numFmtId="0" fontId="29" fillId="13" borderId="0" xfId="0" applyFont="1" applyFill="1" applyBorder="1" applyAlignment="1"/>
    <xf numFmtId="0" fontId="70" fillId="13" borderId="0" xfId="0" applyFont="1" applyFill="1" applyBorder="1" applyAlignment="1" applyProtection="1">
      <alignment horizontal="center" vertical="center"/>
      <protection locked="0"/>
    </xf>
    <xf numFmtId="0" fontId="30" fillId="13" borderId="0" xfId="0" applyFont="1" applyFill="1" applyBorder="1" applyAlignment="1">
      <alignment horizontal="center"/>
    </xf>
    <xf numFmtId="0" fontId="40" fillId="13" borderId="0" xfId="0" applyFont="1" applyFill="1" applyBorder="1"/>
    <xf numFmtId="0" fontId="29" fillId="13" borderId="0" xfId="0" applyFont="1" applyFill="1" applyBorder="1" applyAlignment="1">
      <alignment horizontal="center" vertical="center"/>
    </xf>
    <xf numFmtId="0" fontId="84" fillId="13" borderId="0" xfId="0" applyFont="1" applyFill="1" applyBorder="1" applyAlignment="1" applyProtection="1">
      <alignment horizontal="center"/>
      <protection locked="0"/>
    </xf>
    <xf numFmtId="0" fontId="41" fillId="13" borderId="0" xfId="0" applyFont="1" applyFill="1" applyBorder="1" applyAlignment="1">
      <alignment horizontal="center" vertical="center"/>
    </xf>
    <xf numFmtId="0" fontId="85" fillId="13" borderId="0" xfId="0" applyFont="1" applyFill="1" applyBorder="1" applyAlignment="1">
      <alignment horizontal="center" vertical="center"/>
    </xf>
    <xf numFmtId="0" fontId="0" fillId="0" borderId="0" xfId="0" applyAlignment="1">
      <alignment horizontal="center" wrapText="1"/>
    </xf>
    <xf numFmtId="0" fontId="71" fillId="13" borderId="0" xfId="0" applyFont="1" applyFill="1" applyBorder="1" applyAlignment="1" applyProtection="1">
      <alignment horizontal="left" vertical="center"/>
      <protection locked="0"/>
    </xf>
    <xf numFmtId="164" fontId="71" fillId="13" borderId="0" xfId="0" applyNumberFormat="1" applyFont="1" applyFill="1" applyBorder="1" applyAlignment="1" applyProtection="1">
      <alignment horizontal="center" vertical="center"/>
    </xf>
    <xf numFmtId="0" fontId="86" fillId="13" borderId="0" xfId="0" applyFont="1" applyFill="1" applyBorder="1" applyAlignment="1" applyProtection="1">
      <alignment horizontal="center" vertical="center"/>
      <protection locked="0"/>
    </xf>
    <xf numFmtId="0" fontId="29" fillId="8" borderId="12" xfId="0" applyFont="1" applyFill="1" applyBorder="1" applyAlignment="1" applyProtection="1">
      <alignment horizontal="center"/>
    </xf>
    <xf numFmtId="0" fontId="29" fillId="5" borderId="12" xfId="0" applyFont="1" applyFill="1" applyBorder="1" applyAlignment="1" applyProtection="1">
      <alignment horizontal="center"/>
    </xf>
    <xf numFmtId="0" fontId="30" fillId="8" borderId="23" xfId="0" applyFont="1" applyFill="1" applyBorder="1" applyAlignment="1" applyProtection="1">
      <alignment vertical="top" wrapText="1"/>
      <protection locked="0"/>
    </xf>
    <xf numFmtId="0" fontId="30" fillId="8" borderId="24" xfId="0" applyFont="1" applyFill="1" applyBorder="1" applyAlignment="1" applyProtection="1">
      <alignment vertical="top" wrapText="1"/>
      <protection locked="0"/>
    </xf>
    <xf numFmtId="0" fontId="30" fillId="8" borderId="25" xfId="0" applyFont="1" applyFill="1" applyBorder="1" applyAlignment="1" applyProtection="1">
      <alignment vertical="top" wrapText="1"/>
      <protection locked="0"/>
    </xf>
    <xf numFmtId="0" fontId="30" fillId="8" borderId="18" xfId="0" applyFont="1" applyFill="1" applyBorder="1" applyAlignment="1" applyProtection="1">
      <alignment vertical="top" wrapText="1"/>
      <protection locked="0"/>
    </xf>
    <xf numFmtId="0" fontId="30" fillId="8" borderId="17" xfId="0" applyFont="1" applyFill="1" applyBorder="1" applyAlignment="1" applyProtection="1">
      <alignment vertical="top" wrapText="1"/>
      <protection locked="0"/>
    </xf>
    <xf numFmtId="0" fontId="30" fillId="8" borderId="19" xfId="0" applyFont="1" applyFill="1" applyBorder="1" applyAlignment="1" applyProtection="1">
      <alignment vertical="top" wrapText="1"/>
      <protection locked="0"/>
    </xf>
    <xf numFmtId="0" fontId="30" fillId="8" borderId="20" xfId="0" applyFont="1" applyFill="1" applyBorder="1" applyAlignment="1" applyProtection="1">
      <alignment vertical="top" wrapText="1"/>
      <protection locked="0"/>
    </xf>
    <xf numFmtId="0" fontId="30" fillId="8" borderId="21" xfId="0" applyFont="1" applyFill="1" applyBorder="1" applyAlignment="1" applyProtection="1">
      <alignment vertical="top" wrapText="1"/>
      <protection locked="0"/>
    </xf>
    <xf numFmtId="0" fontId="30" fillId="8" borderId="22" xfId="0" applyFont="1" applyFill="1" applyBorder="1" applyAlignment="1" applyProtection="1">
      <alignment vertical="top" wrapText="1"/>
      <protection locked="0"/>
    </xf>
    <xf numFmtId="0" fontId="30" fillId="0" borderId="0" xfId="0" applyFont="1" applyFill="1" applyBorder="1" applyProtection="1">
      <protection locked="0"/>
    </xf>
    <xf numFmtId="0" fontId="30" fillId="0" borderId="0" xfId="0" applyFont="1" applyFill="1" applyProtection="1">
      <protection locked="0"/>
    </xf>
    <xf numFmtId="0" fontId="30" fillId="5" borderId="23" xfId="0" applyFont="1" applyFill="1" applyBorder="1" applyAlignment="1" applyProtection="1">
      <alignment vertical="top" wrapText="1"/>
      <protection locked="0"/>
    </xf>
    <xf numFmtId="0" fontId="30" fillId="5" borderId="24" xfId="0" applyFont="1" applyFill="1" applyBorder="1" applyAlignment="1" applyProtection="1">
      <alignment vertical="top" wrapText="1"/>
      <protection locked="0"/>
    </xf>
    <xf numFmtId="0" fontId="30" fillId="5" borderId="25" xfId="0" applyFont="1" applyFill="1" applyBorder="1" applyAlignment="1" applyProtection="1">
      <alignment vertical="top" wrapText="1"/>
      <protection locked="0"/>
    </xf>
    <xf numFmtId="0" fontId="30" fillId="5" borderId="18" xfId="0" applyFont="1" applyFill="1" applyBorder="1" applyAlignment="1" applyProtection="1">
      <alignment vertical="top" wrapText="1"/>
      <protection locked="0"/>
    </xf>
    <xf numFmtId="0" fontId="30" fillId="5" borderId="17" xfId="0" applyFont="1" applyFill="1" applyBorder="1" applyAlignment="1" applyProtection="1">
      <alignment vertical="top" wrapText="1"/>
      <protection locked="0"/>
    </xf>
    <xf numFmtId="0" fontId="30" fillId="5" borderId="19" xfId="0" applyFont="1" applyFill="1" applyBorder="1" applyAlignment="1" applyProtection="1">
      <alignment vertical="top" wrapText="1"/>
      <protection locked="0"/>
    </xf>
    <xf numFmtId="0" fontId="30" fillId="5" borderId="20" xfId="0" applyFont="1" applyFill="1" applyBorder="1" applyAlignment="1" applyProtection="1">
      <alignment vertical="top" wrapText="1"/>
      <protection locked="0"/>
    </xf>
    <xf numFmtId="0" fontId="30" fillId="5" borderId="21" xfId="0" applyFont="1" applyFill="1" applyBorder="1" applyAlignment="1" applyProtection="1">
      <alignment vertical="top" wrapText="1"/>
      <protection locked="0"/>
    </xf>
    <xf numFmtId="0" fontId="30" fillId="5" borderId="22" xfId="0" applyFont="1" applyFill="1" applyBorder="1" applyAlignment="1" applyProtection="1">
      <alignment vertical="top" wrapText="1"/>
      <protection locked="0"/>
    </xf>
    <xf numFmtId="0" fontId="30" fillId="13" borderId="0" xfId="0" applyFont="1" applyFill="1" applyBorder="1" applyProtection="1">
      <protection locked="0"/>
    </xf>
    <xf numFmtId="0" fontId="30" fillId="5" borderId="43" xfId="0" applyFont="1" applyFill="1" applyBorder="1" applyAlignment="1" applyProtection="1">
      <alignment vertical="top" wrapText="1"/>
      <protection locked="0"/>
    </xf>
    <xf numFmtId="0" fontId="30" fillId="5" borderId="44" xfId="0" applyFont="1" applyFill="1" applyBorder="1" applyAlignment="1" applyProtection="1">
      <alignment vertical="top" wrapText="1"/>
      <protection locked="0"/>
    </xf>
    <xf numFmtId="0" fontId="30" fillId="5" borderId="45" xfId="0" applyFont="1" applyFill="1" applyBorder="1" applyAlignment="1" applyProtection="1">
      <alignment vertical="top" wrapText="1"/>
      <protection locked="0"/>
    </xf>
    <xf numFmtId="0" fontId="30" fillId="13" borderId="0" xfId="0" applyFont="1" applyFill="1" applyProtection="1">
      <protection locked="0"/>
    </xf>
    <xf numFmtId="0" fontId="87" fillId="0" borderId="0" xfId="0" applyFont="1" applyFill="1" applyBorder="1" applyAlignment="1" applyProtection="1">
      <alignment horizontal="center"/>
    </xf>
    <xf numFmtId="0" fontId="71" fillId="17" borderId="15" xfId="0" applyFont="1" applyFill="1" applyBorder="1" applyAlignment="1" applyProtection="1">
      <alignment horizontal="center" vertical="center"/>
      <protection locked="0"/>
    </xf>
    <xf numFmtId="0" fontId="29" fillId="13" borderId="15" xfId="0" applyFont="1" applyFill="1" applyBorder="1" applyAlignment="1">
      <alignment horizontal="right"/>
    </xf>
    <xf numFmtId="0" fontId="71" fillId="13" borderId="0" xfId="0" applyFont="1" applyFill="1" applyBorder="1" applyAlignment="1">
      <alignment horizontal="center" vertical="center"/>
    </xf>
    <xf numFmtId="0" fontId="38" fillId="13" borderId="0" xfId="0" applyFont="1" applyFill="1" applyBorder="1" applyAlignment="1">
      <alignment horizontal="right" vertical="center"/>
    </xf>
    <xf numFmtId="0" fontId="64" fillId="13" borderId="0" xfId="0" applyFont="1" applyFill="1" applyBorder="1" applyAlignment="1">
      <alignment horizontal="left" vertical="center"/>
    </xf>
    <xf numFmtId="0" fontId="29" fillId="0" borderId="0" xfId="0" applyFont="1" applyFill="1" applyAlignment="1">
      <alignment horizontal="left" vertical="top"/>
    </xf>
    <xf numFmtId="0" fontId="29" fillId="0" borderId="0" xfId="0" applyFont="1" applyFill="1" applyAlignment="1">
      <alignment horizontal="center"/>
    </xf>
    <xf numFmtId="0" fontId="71" fillId="19" borderId="12" xfId="0" applyFont="1" applyFill="1" applyBorder="1" applyAlignment="1" applyProtection="1">
      <alignment horizontal="center" vertical="center"/>
    </xf>
    <xf numFmtId="0" fontId="88" fillId="13" borderId="0" xfId="0" applyFont="1" applyFill="1" applyBorder="1"/>
    <xf numFmtId="0" fontId="49" fillId="13" borderId="0" xfId="1" applyNumberFormat="1" applyFont="1" applyFill="1" applyBorder="1" applyAlignment="1" applyProtection="1">
      <alignment horizontal="justify" vertical="top" wrapText="1"/>
    </xf>
    <xf numFmtId="0" fontId="58" fillId="0" borderId="0" xfId="0" applyFont="1" applyFill="1" applyBorder="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3" fillId="0" borderId="0" xfId="0" applyFont="1" applyFill="1" applyBorder="1" applyAlignment="1">
      <alignment horizontal="center"/>
    </xf>
    <xf numFmtId="0" fontId="44" fillId="0" borderId="0" xfId="0" applyFont="1" applyFill="1" applyAlignment="1" applyProtection="1">
      <alignment horizontal="left"/>
    </xf>
    <xf numFmtId="0" fontId="44" fillId="0" borderId="0" xfId="0" applyFont="1" applyFill="1" applyBorder="1" applyAlignment="1" applyProtection="1">
      <alignment horizontal="left"/>
    </xf>
    <xf numFmtId="0" fontId="45" fillId="2" borderId="0" xfId="0" applyFont="1" applyFill="1" applyBorder="1" applyAlignment="1" applyProtection="1">
      <alignment horizontal="center"/>
    </xf>
    <xf numFmtId="0" fontId="29" fillId="0" borderId="0" xfId="0" applyFont="1" applyFill="1" applyAlignment="1">
      <alignment horizontal="right"/>
    </xf>
    <xf numFmtId="0" fontId="29" fillId="0" borderId="0" xfId="0" applyFont="1" applyFill="1" applyAlignment="1" applyProtection="1">
      <alignment horizontal="center"/>
      <protection locked="0"/>
    </xf>
    <xf numFmtId="0" fontId="29" fillId="0" borderId="0" xfId="0" applyFont="1" applyFill="1" applyAlignment="1">
      <alignment textRotation="90"/>
    </xf>
    <xf numFmtId="0" fontId="42" fillId="2" borderId="8" xfId="0" applyFont="1" applyFill="1" applyBorder="1" applyAlignment="1">
      <alignment horizontal="center"/>
    </xf>
    <xf numFmtId="0" fontId="42" fillId="2" borderId="27" xfId="0" applyFont="1" applyFill="1" applyBorder="1" applyAlignment="1">
      <alignment horizontal="center"/>
    </xf>
    <xf numFmtId="0" fontId="29" fillId="2" borderId="0" xfId="0" applyFont="1" applyFill="1" applyBorder="1"/>
    <xf numFmtId="0" fontId="39" fillId="0" borderId="0" xfId="0" applyFont="1" applyFill="1" applyAlignment="1" applyProtection="1">
      <alignment horizontal="center" vertical="center" wrapText="1"/>
      <protection locked="0"/>
    </xf>
    <xf numFmtId="0" fontId="29" fillId="0" borderId="0" xfId="0" applyFont="1" applyFill="1" applyBorder="1" applyAlignment="1" applyProtection="1">
      <alignment textRotation="90"/>
    </xf>
    <xf numFmtId="0" fontId="29" fillId="0" borderId="0" xfId="0" applyFont="1" applyFill="1" applyAlignment="1" applyProtection="1">
      <alignment textRotation="90"/>
    </xf>
    <xf numFmtId="0" fontId="29" fillId="2" borderId="0" xfId="0" applyFont="1" applyFill="1" applyAlignment="1" applyProtection="1">
      <alignment horizontal="center"/>
      <protection locked="0"/>
    </xf>
    <xf numFmtId="0" fontId="42" fillId="0" borderId="8" xfId="0" applyFont="1" applyFill="1" applyBorder="1" applyAlignment="1">
      <alignment horizontal="center"/>
    </xf>
    <xf numFmtId="0" fontId="29" fillId="0" borderId="0" xfId="0" applyFont="1" applyBorder="1"/>
    <xf numFmtId="0" fontId="42" fillId="13" borderId="8" xfId="0" applyFont="1" applyFill="1" applyBorder="1" applyAlignment="1">
      <alignment horizontal="center"/>
    </xf>
    <xf numFmtId="0" fontId="42" fillId="13" borderId="27" xfId="0" applyFont="1" applyFill="1" applyBorder="1" applyAlignment="1">
      <alignment horizontal="center"/>
    </xf>
    <xf numFmtId="0" fontId="58" fillId="13" borderId="35" xfId="0" applyFont="1" applyFill="1" applyBorder="1" applyAlignment="1">
      <alignment horizontal="left"/>
    </xf>
    <xf numFmtId="0" fontId="42" fillId="13" borderId="0" xfId="0" applyFont="1" applyFill="1" applyBorder="1" applyAlignment="1">
      <alignment horizontal="left"/>
    </xf>
    <xf numFmtId="0" fontId="42" fillId="13" borderId="41" xfId="0" applyFont="1" applyFill="1" applyBorder="1" applyAlignment="1">
      <alignment horizontal="center"/>
    </xf>
    <xf numFmtId="0" fontId="42" fillId="13" borderId="41" xfId="0" applyFont="1" applyFill="1" applyBorder="1" applyAlignment="1">
      <alignment horizontal="left"/>
    </xf>
    <xf numFmtId="0" fontId="58" fillId="0" borderId="35" xfId="0" applyFont="1" applyFill="1" applyBorder="1" applyAlignment="1">
      <alignment horizontal="left"/>
    </xf>
    <xf numFmtId="0" fontId="42" fillId="0" borderId="41" xfId="0" applyFont="1" applyFill="1" applyBorder="1" applyAlignment="1">
      <alignment horizontal="center"/>
    </xf>
    <xf numFmtId="0" fontId="42" fillId="0" borderId="41" xfId="0" applyFont="1" applyFill="1" applyBorder="1" applyAlignment="1">
      <alignment horizontal="left"/>
    </xf>
    <xf numFmtId="0" fontId="44" fillId="2" borderId="0" xfId="0" applyFont="1" applyFill="1" applyAlignment="1" applyProtection="1">
      <alignment horizontal="left"/>
    </xf>
    <xf numFmtId="0" fontId="29" fillId="0" borderId="0" xfId="0" applyFont="1" applyFill="1" applyBorder="1" applyProtection="1"/>
    <xf numFmtId="0" fontId="29" fillId="0" borderId="0" xfId="0" applyFont="1" applyFill="1" applyAlignment="1" applyProtection="1">
      <alignment horizontal="right"/>
    </xf>
    <xf numFmtId="0" fontId="48" fillId="0" borderId="0" xfId="1" applyFont="1" applyFill="1" applyAlignment="1" applyProtection="1"/>
    <xf numFmtId="0" fontId="29" fillId="0" borderId="0" xfId="0" applyFont="1" applyFill="1" applyAlignment="1" applyProtection="1">
      <alignment wrapText="1"/>
      <protection locked="0"/>
    </xf>
    <xf numFmtId="0" fontId="29" fillId="0" borderId="0" xfId="0" applyFont="1" applyFill="1" applyAlignment="1" applyProtection="1">
      <alignment vertical="top" wrapText="1"/>
      <protection locked="0"/>
    </xf>
    <xf numFmtId="0" fontId="51" fillId="18" borderId="46" xfId="0" applyFont="1" applyFill="1" applyBorder="1" applyAlignment="1" applyProtection="1">
      <alignment horizontal="center"/>
    </xf>
    <xf numFmtId="0" fontId="29" fillId="0" borderId="0" xfId="0" applyFont="1" applyFill="1" applyBorder="1" applyAlignment="1" applyProtection="1">
      <alignment horizontal="center" textRotation="90" wrapText="1"/>
    </xf>
    <xf numFmtId="0" fontId="60" fillId="0" borderId="0" xfId="0" applyFont="1" applyAlignment="1" applyProtection="1">
      <alignment horizontal="right"/>
    </xf>
    <xf numFmtId="0" fontId="30" fillId="0" borderId="0" xfId="0" applyFont="1" applyAlignment="1" applyProtection="1">
      <alignment horizontal="right"/>
    </xf>
    <xf numFmtId="0" fontId="30" fillId="13" borderId="0" xfId="0" applyFont="1" applyFill="1" applyProtection="1"/>
    <xf numFmtId="0" fontId="30" fillId="0" borderId="0" xfId="0" applyFont="1" applyProtection="1"/>
    <xf numFmtId="0" fontId="54" fillId="5" borderId="12" xfId="0" applyFont="1" applyFill="1" applyBorder="1" applyAlignment="1" applyProtection="1">
      <alignment horizontal="center" vertical="center" wrapText="1"/>
    </xf>
    <xf numFmtId="0" fontId="30" fillId="2" borderId="0" xfId="0" applyFont="1" applyFill="1" applyProtection="1"/>
    <xf numFmtId="0" fontId="54" fillId="8" borderId="12" xfId="0" applyFont="1" applyFill="1" applyBorder="1" applyAlignment="1" applyProtection="1">
      <alignment horizontal="center" vertical="center" wrapText="1"/>
    </xf>
    <xf numFmtId="0" fontId="54" fillId="13" borderId="0" xfId="0" applyFont="1" applyFill="1" applyBorder="1" applyAlignment="1" applyProtection="1">
      <alignment horizontal="center" vertical="center" wrapText="1"/>
    </xf>
    <xf numFmtId="0" fontId="28" fillId="13" borderId="0" xfId="0" applyFont="1" applyFill="1" applyProtection="1"/>
    <xf numFmtId="0" fontId="30" fillId="13" borderId="0" xfId="0" applyFont="1" applyFill="1" applyAlignment="1" applyProtection="1">
      <alignment horizontal="center" vertical="top"/>
    </xf>
    <xf numFmtId="0" fontId="72" fillId="16" borderId="38" xfId="0" applyFont="1" applyFill="1" applyBorder="1" applyAlignment="1" applyProtection="1">
      <alignment horizontal="center" vertical="center"/>
    </xf>
    <xf numFmtId="0" fontId="30" fillId="13" borderId="0" xfId="0" applyFont="1" applyFill="1" applyBorder="1" applyProtection="1"/>
    <xf numFmtId="0" fontId="30" fillId="5" borderId="24" xfId="0" applyNumberFormat="1" applyFont="1" applyFill="1" applyBorder="1" applyAlignment="1" applyProtection="1">
      <alignment horizontal="left" vertical="top" wrapText="1"/>
    </xf>
    <xf numFmtId="0" fontId="30" fillId="8" borderId="17" xfId="0" applyNumberFormat="1" applyFont="1" applyFill="1" applyBorder="1" applyAlignment="1" applyProtection="1">
      <alignment horizontal="left" vertical="top" wrapText="1"/>
    </xf>
    <xf numFmtId="0" fontId="30" fillId="13" borderId="0" xfId="0" applyFont="1" applyFill="1" applyBorder="1" applyAlignment="1" applyProtection="1">
      <alignment horizontal="left" vertical="top" wrapText="1"/>
    </xf>
    <xf numFmtId="0" fontId="30" fillId="13" borderId="0" xfId="0" applyFont="1" applyFill="1" applyAlignment="1" applyProtection="1">
      <alignment horizontal="left" vertical="top" wrapText="1"/>
    </xf>
    <xf numFmtId="0" fontId="30" fillId="5" borderId="24" xfId="0" applyFont="1" applyFill="1" applyBorder="1" applyAlignment="1" applyProtection="1">
      <alignment horizontal="left" vertical="top" wrapText="1"/>
    </xf>
    <xf numFmtId="0" fontId="30" fillId="8" borderId="17" xfId="0" applyFont="1" applyFill="1" applyBorder="1" applyAlignment="1" applyProtection="1">
      <alignment horizontal="left" vertical="top" wrapText="1"/>
    </xf>
    <xf numFmtId="0" fontId="30" fillId="5" borderId="18" xfId="0" applyFont="1" applyFill="1" applyBorder="1" applyAlignment="1" applyProtection="1">
      <alignment horizontal="left" vertical="top" wrapText="1"/>
    </xf>
    <xf numFmtId="0" fontId="30" fillId="5" borderId="17" xfId="0" applyFont="1" applyFill="1" applyBorder="1" applyAlignment="1" applyProtection="1">
      <alignment horizontal="left" vertical="top" wrapText="1"/>
    </xf>
    <xf numFmtId="0" fontId="30" fillId="5" borderId="19" xfId="0" applyFont="1" applyFill="1" applyBorder="1" applyAlignment="1" applyProtection="1">
      <alignment horizontal="left" vertical="top" wrapText="1"/>
    </xf>
    <xf numFmtId="0" fontId="30" fillId="8" borderId="18" xfId="0" applyFont="1" applyFill="1" applyBorder="1" applyAlignment="1" applyProtection="1">
      <alignment horizontal="left" vertical="top" wrapText="1"/>
    </xf>
    <xf numFmtId="0" fontId="30" fillId="8" borderId="19" xfId="0" applyFont="1" applyFill="1" applyBorder="1" applyAlignment="1" applyProtection="1">
      <alignment horizontal="left" vertical="top" wrapText="1"/>
    </xf>
    <xf numFmtId="0" fontId="30" fillId="8" borderId="20" xfId="0" applyFont="1" applyFill="1" applyBorder="1" applyAlignment="1" applyProtection="1">
      <alignment horizontal="left" vertical="top" wrapText="1"/>
    </xf>
    <xf numFmtId="0" fontId="30" fillId="8" borderId="21" xfId="0" applyFont="1" applyFill="1" applyBorder="1" applyAlignment="1" applyProtection="1">
      <alignment horizontal="left" vertical="top" wrapText="1"/>
    </xf>
    <xf numFmtId="0" fontId="30" fillId="8" borderId="22" xfId="0" applyFont="1" applyFill="1" applyBorder="1" applyAlignment="1" applyProtection="1">
      <alignment horizontal="left" vertical="top" wrapText="1"/>
    </xf>
    <xf numFmtId="0" fontId="30" fillId="5" borderId="23" xfId="0" applyFont="1" applyFill="1" applyBorder="1" applyAlignment="1" applyProtection="1">
      <alignment horizontal="left" vertical="top" wrapText="1"/>
    </xf>
    <xf numFmtId="0" fontId="30" fillId="5" borderId="25"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0" xfId="0" applyFont="1" applyAlignment="1" applyProtection="1">
      <alignment horizontal="center" vertical="center"/>
    </xf>
    <xf numFmtId="0" fontId="37" fillId="0" borderId="0" xfId="0" applyFont="1" applyFill="1" applyAlignment="1" applyProtection="1"/>
    <xf numFmtId="0" fontId="70" fillId="13" borderId="0" xfId="0" applyFont="1" applyFill="1" applyProtection="1"/>
    <xf numFmtId="0" fontId="29" fillId="0" borderId="12" xfId="0" applyFont="1" applyFill="1" applyBorder="1" applyProtection="1"/>
    <xf numFmtId="0" fontId="29" fillId="0" borderId="0" xfId="0" applyFont="1" applyFill="1" applyBorder="1" applyAlignment="1" applyProtection="1">
      <alignment horizontal="center" vertical="center"/>
    </xf>
    <xf numFmtId="0" fontId="31" fillId="0" borderId="0" xfId="0" applyFont="1" applyFill="1" applyBorder="1" applyAlignment="1" applyProtection="1">
      <alignment horizontal="center"/>
    </xf>
    <xf numFmtId="0" fontId="29" fillId="0" borderId="12" xfId="0" applyFont="1" applyFill="1" applyBorder="1" applyAlignment="1" applyProtection="1">
      <alignment horizontal="left"/>
    </xf>
    <xf numFmtId="0" fontId="29" fillId="0" borderId="0" xfId="0" applyFont="1" applyFill="1" applyAlignment="1" applyProtection="1">
      <alignment horizontal="left"/>
    </xf>
    <xf numFmtId="0" fontId="29" fillId="0" borderId="46" xfId="0" applyFont="1" applyBorder="1" applyProtection="1"/>
    <xf numFmtId="0" fontId="51" fillId="0" borderId="0" xfId="0" applyFont="1" applyFill="1" applyBorder="1" applyAlignment="1" applyProtection="1"/>
    <xf numFmtId="0" fontId="51" fillId="13" borderId="0" xfId="0" applyFont="1" applyFill="1" applyBorder="1" applyAlignment="1" applyProtection="1"/>
    <xf numFmtId="0" fontId="51" fillId="0" borderId="0" xfId="0" applyFont="1" applyFill="1" applyBorder="1" applyAlignment="1" applyProtection="1">
      <alignment horizontal="center"/>
    </xf>
    <xf numFmtId="0" fontId="51" fillId="13" borderId="0" xfId="0" applyFont="1" applyFill="1" applyBorder="1" applyAlignment="1" applyProtection="1">
      <alignment horizontal="center"/>
    </xf>
    <xf numFmtId="0" fontId="29" fillId="0" borderId="0" xfId="0" applyFont="1" applyAlignment="1" applyProtection="1">
      <alignment wrapText="1"/>
    </xf>
    <xf numFmtId="0" fontId="29" fillId="0" borderId="0" xfId="0" applyFont="1" applyBorder="1" applyAlignment="1" applyProtection="1">
      <alignment wrapText="1"/>
    </xf>
    <xf numFmtId="49" fontId="29" fillId="0" borderId="12" xfId="0" applyNumberFormat="1" applyFont="1" applyBorder="1" applyAlignment="1" applyProtection="1">
      <alignment horizontal="left"/>
      <protection locked="0"/>
    </xf>
    <xf numFmtId="0" fontId="29" fillId="0" borderId="13" xfId="0" applyFont="1" applyBorder="1" applyProtection="1">
      <protection locked="0"/>
    </xf>
    <xf numFmtId="0" fontId="29" fillId="0" borderId="14" xfId="0" applyFont="1" applyBorder="1" applyProtection="1">
      <protection locked="0"/>
    </xf>
    <xf numFmtId="0" fontId="29" fillId="0" borderId="15" xfId="0" applyFont="1" applyBorder="1" applyProtection="1">
      <protection locked="0"/>
    </xf>
    <xf numFmtId="0" fontId="29" fillId="0" borderId="16" xfId="0" applyFont="1" applyBorder="1" applyProtection="1">
      <protection locked="0"/>
    </xf>
    <xf numFmtId="0" fontId="29" fillId="0" borderId="33" xfId="0" applyFont="1" applyBorder="1" applyProtection="1">
      <protection locked="0"/>
    </xf>
    <xf numFmtId="0" fontId="29" fillId="0" borderId="34" xfId="0" applyFont="1" applyBorder="1" applyProtection="1">
      <protection locked="0"/>
    </xf>
    <xf numFmtId="0" fontId="71" fillId="19" borderId="12" xfId="0" applyFont="1" applyFill="1" applyBorder="1" applyAlignment="1">
      <alignment horizontal="center" vertical="center" wrapText="1"/>
    </xf>
    <xf numFmtId="0" fontId="29" fillId="0" borderId="0" xfId="0" applyFont="1" applyFill="1" applyAlignment="1"/>
    <xf numFmtId="0" fontId="89" fillId="0" borderId="0" xfId="0" applyFont="1" applyFill="1"/>
    <xf numFmtId="0" fontId="29" fillId="0" borderId="0" xfId="0" applyFont="1" applyFill="1" applyAlignment="1">
      <alignment horizontal="left" vertical="center"/>
    </xf>
    <xf numFmtId="0" fontId="36" fillId="13" borderId="0" xfId="0" applyFont="1" applyFill="1" applyBorder="1" applyAlignment="1" applyProtection="1"/>
    <xf numFmtId="14" fontId="88" fillId="13" borderId="0" xfId="0" applyNumberFormat="1" applyFont="1" applyFill="1" applyBorder="1"/>
    <xf numFmtId="0" fontId="71" fillId="19" borderId="38" xfId="0" applyFont="1" applyFill="1" applyBorder="1" applyAlignment="1">
      <alignment horizontal="center" vertical="center"/>
    </xf>
    <xf numFmtId="0" fontId="29" fillId="0" borderId="68" xfId="0" applyFont="1" applyFill="1" applyBorder="1"/>
    <xf numFmtId="0" fontId="29" fillId="0" borderId="69" xfId="0" applyFont="1" applyFill="1" applyBorder="1"/>
    <xf numFmtId="0" fontId="71" fillId="17" borderId="60" xfId="0" applyFont="1" applyFill="1" applyBorder="1" applyAlignment="1">
      <alignment horizontal="center" vertical="center"/>
    </xf>
    <xf numFmtId="0" fontId="71" fillId="17" borderId="70" xfId="0" applyFont="1" applyFill="1" applyBorder="1" applyAlignment="1">
      <alignment horizontal="center" vertical="center"/>
    </xf>
    <xf numFmtId="0" fontId="29" fillId="0" borderId="0" xfId="0" applyFont="1" applyFill="1" applyBorder="1" applyAlignment="1" applyProtection="1">
      <alignment horizontal="left"/>
    </xf>
    <xf numFmtId="0" fontId="36" fillId="0" borderId="0" xfId="0" applyFont="1" applyFill="1" applyBorder="1" applyAlignment="1">
      <alignment horizontal="center" vertical="center" wrapText="1"/>
    </xf>
    <xf numFmtId="49" fontId="39" fillId="0" borderId="0" xfId="0" applyNumberFormat="1" applyFont="1" applyFill="1" applyBorder="1" applyAlignment="1" applyProtection="1">
      <alignment vertical="top" wrapText="1" shrinkToFit="1"/>
      <protection locked="0"/>
    </xf>
    <xf numFmtId="0" fontId="36" fillId="0" borderId="69" xfId="0" applyFont="1" applyFill="1" applyBorder="1" applyAlignment="1">
      <alignment horizontal="center" vertical="center" wrapText="1"/>
    </xf>
    <xf numFmtId="0" fontId="36" fillId="0" borderId="71" xfId="0" applyFont="1" applyFill="1" applyBorder="1" applyAlignment="1">
      <alignment horizontal="center" vertical="center"/>
    </xf>
    <xf numFmtId="0" fontId="36" fillId="13" borderId="0" xfId="2" applyNumberFormat="1" applyFont="1" applyFill="1" applyAlignment="1">
      <alignment horizontal="center" wrapText="1"/>
    </xf>
    <xf numFmtId="0" fontId="29" fillId="0" borderId="0" xfId="0" applyFont="1" applyFill="1" applyAlignment="1" applyProtection="1">
      <alignment horizontal="center"/>
    </xf>
    <xf numFmtId="0" fontId="27" fillId="13" borderId="0" xfId="2" applyNumberFormat="1" applyFont="1" applyFill="1" applyBorder="1" applyAlignment="1">
      <alignment horizontal="justify" wrapText="1"/>
    </xf>
    <xf numFmtId="0" fontId="29" fillId="13" borderId="0" xfId="2" applyNumberFormat="1" applyFont="1" applyFill="1" applyAlignment="1">
      <alignment horizontal="left" vertical="top" wrapText="1"/>
    </xf>
    <xf numFmtId="0" fontId="29" fillId="13" borderId="0" xfId="2" applyFont="1" applyFill="1" applyBorder="1" applyAlignment="1">
      <alignment horizontal="center" wrapText="1"/>
    </xf>
    <xf numFmtId="0" fontId="27" fillId="13" borderId="0" xfId="2" applyFont="1" applyFill="1" applyAlignment="1">
      <alignment horizontal="justify" vertical="top" wrapText="1"/>
    </xf>
    <xf numFmtId="0" fontId="29" fillId="13" borderId="0" xfId="2" applyFont="1" applyFill="1" applyBorder="1" applyAlignment="1">
      <alignment horizontal="left" vertical="top" wrapText="1"/>
    </xf>
    <xf numFmtId="0" fontId="29" fillId="13" borderId="0" xfId="2" applyFont="1" applyFill="1" applyBorder="1" applyAlignment="1">
      <alignment horizontal="center" vertical="center" wrapText="1"/>
    </xf>
    <xf numFmtId="0" fontId="29" fillId="13" borderId="0" xfId="2" applyFont="1" applyFill="1" applyBorder="1" applyAlignment="1">
      <alignment horizontal="center" vertical="top" wrapText="1"/>
    </xf>
    <xf numFmtId="0" fontId="29" fillId="13" borderId="0" xfId="2" applyFont="1" applyFill="1" applyAlignment="1">
      <alignment horizontal="left" vertical="top" wrapText="1"/>
    </xf>
    <xf numFmtId="0" fontId="71" fillId="13" borderId="0" xfId="0" applyFont="1" applyFill="1" applyBorder="1" applyAlignment="1">
      <alignment horizontal="center" vertical="center"/>
    </xf>
    <xf numFmtId="0" fontId="71" fillId="13" borderId="0" xfId="0" applyFont="1" applyFill="1" applyBorder="1" applyAlignment="1" applyProtection="1">
      <alignment horizontal="center" vertical="center"/>
      <protection locked="0"/>
    </xf>
    <xf numFmtId="0" fontId="38" fillId="13" borderId="0" xfId="0" applyFont="1" applyFill="1" applyBorder="1" applyAlignment="1">
      <alignment horizontal="right" vertical="center"/>
    </xf>
    <xf numFmtId="0" fontId="90" fillId="13" borderId="0" xfId="0" applyFont="1" applyFill="1" applyAlignment="1">
      <alignment horizontal="left" vertical="center" wrapText="1"/>
    </xf>
    <xf numFmtId="0" fontId="85" fillId="13" borderId="0" xfId="0" applyFont="1" applyFill="1" applyAlignment="1">
      <alignment horizontal="center" vertical="center"/>
    </xf>
    <xf numFmtId="0" fontId="84" fillId="13" borderId="0" xfId="0" applyFont="1" applyFill="1" applyAlignment="1" applyProtection="1">
      <alignment horizontal="center" vertical="top"/>
      <protection locked="0"/>
    </xf>
    <xf numFmtId="0" fontId="84" fillId="13" borderId="0" xfId="0" applyFont="1" applyFill="1" applyAlignment="1" applyProtection="1">
      <alignment horizontal="center"/>
      <protection locked="0"/>
    </xf>
    <xf numFmtId="0" fontId="41" fillId="0" borderId="0" xfId="0" applyFont="1" applyFill="1" applyAlignment="1">
      <alignment horizontal="center" vertical="center"/>
    </xf>
    <xf numFmtId="0" fontId="84" fillId="20" borderId="0" xfId="0" applyFont="1" applyFill="1" applyAlignment="1" applyProtection="1">
      <alignment horizontal="center"/>
      <protection locked="0"/>
    </xf>
    <xf numFmtId="0" fontId="38" fillId="13" borderId="0" xfId="0" applyFont="1" applyFill="1" applyAlignment="1">
      <alignment horizontal="center" vertical="center"/>
    </xf>
    <xf numFmtId="0" fontId="38" fillId="13" borderId="0" xfId="0" applyFont="1" applyFill="1" applyAlignment="1">
      <alignment horizontal="right" vertical="center"/>
    </xf>
    <xf numFmtId="0" fontId="86" fillId="15" borderId="15" xfId="0" applyFont="1" applyFill="1" applyBorder="1" applyAlignment="1" applyProtection="1">
      <alignment horizontal="center" vertical="center"/>
      <protection locked="0"/>
    </xf>
    <xf numFmtId="0" fontId="86" fillId="15" borderId="46" xfId="0" applyFont="1" applyFill="1" applyBorder="1" applyAlignment="1" applyProtection="1">
      <alignment horizontal="center" vertical="center"/>
      <protection locked="0"/>
    </xf>
    <xf numFmtId="0" fontId="86" fillId="15" borderId="47" xfId="0" applyFont="1" applyFill="1" applyBorder="1" applyAlignment="1" applyProtection="1">
      <alignment horizontal="center" vertical="center"/>
      <protection locked="0"/>
    </xf>
    <xf numFmtId="0" fontId="71" fillId="16" borderId="9" xfId="0" applyFont="1" applyFill="1" applyBorder="1" applyAlignment="1">
      <alignment horizontal="center" vertical="center"/>
    </xf>
    <xf numFmtId="0" fontId="71" fillId="16" borderId="41" xfId="0" applyFont="1" applyFill="1" applyBorder="1" applyAlignment="1">
      <alignment horizontal="center" vertical="center"/>
    </xf>
    <xf numFmtId="0" fontId="71" fillId="16" borderId="42" xfId="0" applyFont="1" applyFill="1" applyBorder="1" applyAlignment="1">
      <alignment horizontal="center" vertical="center"/>
    </xf>
    <xf numFmtId="0" fontId="71" fillId="19" borderId="15" xfId="0" applyFont="1" applyFill="1" applyBorder="1" applyAlignment="1">
      <alignment horizontal="center" vertical="center"/>
    </xf>
    <xf numFmtId="0" fontId="71" fillId="19" borderId="47" xfId="0" applyFont="1" applyFill="1" applyBorder="1" applyAlignment="1">
      <alignment horizontal="center" vertical="center"/>
    </xf>
    <xf numFmtId="0" fontId="64" fillId="13" borderId="36" xfId="0" applyFont="1" applyFill="1" applyBorder="1" applyAlignment="1">
      <alignment horizontal="center"/>
    </xf>
    <xf numFmtId="0" fontId="64" fillId="13" borderId="0" xfId="0" applyFont="1" applyFill="1" applyBorder="1" applyAlignment="1">
      <alignment horizontal="left" vertical="center"/>
    </xf>
    <xf numFmtId="0" fontId="0" fillId="0" borderId="0" xfId="0" applyAlignment="1">
      <alignment horizontal="left" vertical="center"/>
    </xf>
    <xf numFmtId="164" fontId="71" fillId="17" borderId="15" xfId="0" applyNumberFormat="1" applyFont="1" applyFill="1" applyBorder="1" applyAlignment="1" applyProtection="1">
      <alignment horizontal="center" vertical="center"/>
    </xf>
    <xf numFmtId="0" fontId="0" fillId="17" borderId="47" xfId="0" applyFill="1" applyBorder="1" applyAlignment="1">
      <alignment horizontal="center" vertical="center"/>
    </xf>
    <xf numFmtId="0" fontId="29" fillId="13" borderId="46" xfId="0" applyFont="1" applyFill="1" applyBorder="1" applyAlignment="1" applyProtection="1">
      <alignment horizontal="left" vertical="center"/>
      <protection locked="0"/>
    </xf>
    <xf numFmtId="0" fontId="29" fillId="13" borderId="47" xfId="0" applyFont="1" applyFill="1" applyBorder="1" applyAlignment="1" applyProtection="1">
      <alignment horizontal="left" vertical="center"/>
      <protection locked="0"/>
    </xf>
    <xf numFmtId="0" fontId="29" fillId="13" borderId="0" xfId="0" applyFont="1" applyFill="1" applyBorder="1" applyAlignment="1"/>
    <xf numFmtId="0" fontId="70" fillId="17" borderId="46" xfId="0" applyFont="1" applyFill="1" applyBorder="1" applyAlignment="1" applyProtection="1">
      <alignment horizontal="left" vertical="center" wrapText="1"/>
      <protection locked="0"/>
    </xf>
    <xf numFmtId="0" fontId="70" fillId="0" borderId="47" xfId="0" applyFont="1" applyBorder="1" applyAlignment="1" applyProtection="1">
      <alignment horizontal="left" vertical="center" wrapText="1"/>
      <protection locked="0"/>
    </xf>
    <xf numFmtId="0" fontId="47" fillId="0" borderId="46" xfId="0" applyFont="1" applyBorder="1" applyAlignment="1">
      <alignment horizontal="center" vertical="center"/>
    </xf>
    <xf numFmtId="0" fontId="47" fillId="0" borderId="47" xfId="0" applyFont="1" applyBorder="1" applyAlignment="1">
      <alignment horizontal="center" vertical="center"/>
    </xf>
    <xf numFmtId="164" fontId="71" fillId="17" borderId="61" xfId="0" applyNumberFormat="1" applyFont="1" applyFill="1" applyBorder="1" applyAlignment="1" applyProtection="1">
      <alignment horizontal="center" vertical="center"/>
    </xf>
    <xf numFmtId="164" fontId="71" fillId="17" borderId="63" xfId="0" applyNumberFormat="1" applyFont="1" applyFill="1" applyBorder="1" applyAlignment="1" applyProtection="1">
      <alignment horizontal="center" vertical="center"/>
    </xf>
    <xf numFmtId="164" fontId="71" fillId="17" borderId="64" xfId="0" applyNumberFormat="1" applyFont="1" applyFill="1" applyBorder="1" applyAlignment="1" applyProtection="1">
      <alignment horizontal="center" vertical="center"/>
    </xf>
    <xf numFmtId="0" fontId="91" fillId="13" borderId="0" xfId="0" applyFont="1" applyFill="1" applyAlignment="1" applyProtection="1">
      <alignment horizontal="center" vertical="center" wrapText="1"/>
    </xf>
    <xf numFmtId="0" fontId="92" fillId="13" borderId="0" xfId="0" applyFont="1" applyFill="1" applyBorder="1" applyAlignment="1" applyProtection="1">
      <alignment horizontal="center" vertical="center"/>
    </xf>
    <xf numFmtId="0" fontId="28" fillId="13" borderId="0" xfId="0" applyFont="1" applyFill="1" applyBorder="1" applyAlignment="1" applyProtection="1">
      <alignment horizontal="right"/>
    </xf>
    <xf numFmtId="0" fontId="37" fillId="13" borderId="0" xfId="0" applyFont="1" applyFill="1" applyBorder="1" applyAlignment="1" applyProtection="1">
      <alignment horizontal="center" vertical="center"/>
    </xf>
    <xf numFmtId="0" fontId="28" fillId="0" borderId="0" xfId="0" applyFont="1" applyFill="1" applyBorder="1" applyAlignment="1" applyProtection="1">
      <alignment horizontal="right"/>
    </xf>
    <xf numFmtId="0" fontId="57" fillId="0" borderId="46" xfId="0" applyFont="1" applyBorder="1" applyAlignment="1">
      <alignment horizontal="center" vertical="center"/>
    </xf>
    <xf numFmtId="0" fontId="57" fillId="0" borderId="47" xfId="0" applyFont="1" applyBorder="1" applyAlignment="1">
      <alignment horizontal="center" vertical="center"/>
    </xf>
    <xf numFmtId="164" fontId="71" fillId="17" borderId="72" xfId="0" applyNumberFormat="1" applyFont="1" applyFill="1" applyBorder="1" applyAlignment="1" applyProtection="1">
      <alignment horizontal="center" vertical="center"/>
    </xf>
    <xf numFmtId="164" fontId="71" fillId="17" borderId="73" xfId="0" applyNumberFormat="1" applyFont="1" applyFill="1" applyBorder="1" applyAlignment="1" applyProtection="1">
      <alignment horizontal="center" vertical="center"/>
    </xf>
    <xf numFmtId="164" fontId="71" fillId="17" borderId="74" xfId="0" applyNumberFormat="1" applyFont="1" applyFill="1" applyBorder="1" applyAlignment="1" applyProtection="1">
      <alignment horizontal="center" vertical="center"/>
    </xf>
    <xf numFmtId="0" fontId="86" fillId="15" borderId="41" xfId="0" applyFont="1" applyFill="1" applyBorder="1" applyAlignment="1" applyProtection="1">
      <alignment horizontal="center" vertical="center"/>
      <protection locked="0"/>
    </xf>
    <xf numFmtId="0" fontId="57" fillId="0" borderId="41" xfId="0" applyFont="1" applyBorder="1" applyAlignment="1">
      <alignment horizontal="center" vertical="center"/>
    </xf>
    <xf numFmtId="0" fontId="57" fillId="0" borderId="42" xfId="0" applyFont="1" applyBorder="1" applyAlignment="1">
      <alignment horizontal="center" vertical="center"/>
    </xf>
    <xf numFmtId="0" fontId="37" fillId="0" borderId="0" xfId="0" applyFont="1" applyFill="1" applyBorder="1" applyAlignment="1" applyProtection="1">
      <alignment horizontal="center" vertical="center"/>
    </xf>
    <xf numFmtId="0" fontId="86" fillId="15" borderId="61" xfId="0" applyFont="1" applyFill="1" applyBorder="1" applyAlignment="1" applyProtection="1">
      <alignment horizontal="center" vertical="center"/>
      <protection locked="0"/>
    </xf>
    <xf numFmtId="0" fontId="86" fillId="15" borderId="63" xfId="0" applyFont="1" applyFill="1" applyBorder="1" applyAlignment="1" applyProtection="1">
      <alignment horizontal="center" vertical="center"/>
      <protection locked="0"/>
    </xf>
    <xf numFmtId="0" fontId="57" fillId="0" borderId="63" xfId="0" applyFont="1" applyBorder="1" applyAlignment="1">
      <alignment horizontal="center" vertical="center"/>
    </xf>
    <xf numFmtId="0" fontId="57" fillId="0" borderId="64" xfId="0" applyFont="1" applyBorder="1" applyAlignment="1">
      <alignment horizontal="center" vertical="center"/>
    </xf>
    <xf numFmtId="0" fontId="47" fillId="0" borderId="63" xfId="0" applyFont="1" applyBorder="1" applyAlignment="1">
      <alignment horizontal="center" vertical="center"/>
    </xf>
    <xf numFmtId="0" fontId="47" fillId="0" borderId="64" xfId="0" applyFont="1" applyBorder="1" applyAlignment="1">
      <alignment horizontal="center" vertical="center"/>
    </xf>
    <xf numFmtId="0" fontId="6" fillId="13" borderId="0" xfId="0" applyFont="1" applyFill="1" applyBorder="1" applyAlignment="1" applyProtection="1">
      <alignment horizontal="center" vertical="center"/>
    </xf>
    <xf numFmtId="0" fontId="92" fillId="13" borderId="75" xfId="0" applyFont="1" applyFill="1" applyBorder="1" applyAlignment="1" applyProtection="1">
      <alignment horizontal="center" vertical="center"/>
    </xf>
    <xf numFmtId="0" fontId="15" fillId="13" borderId="0" xfId="0" applyFont="1" applyFill="1" applyBorder="1" applyAlignment="1" applyProtection="1">
      <alignment horizontal="right"/>
    </xf>
    <xf numFmtId="0" fontId="2" fillId="0" borderId="5" xfId="0" applyFont="1" applyBorder="1" applyAlignment="1">
      <alignment horizontal="center"/>
    </xf>
    <xf numFmtId="0" fontId="2" fillId="0" borderId="4" xfId="0" applyFont="1" applyBorder="1" applyAlignment="1">
      <alignment horizontal="center"/>
    </xf>
    <xf numFmtId="0" fontId="79" fillId="14" borderId="57" xfId="0" applyFont="1" applyFill="1" applyBorder="1" applyAlignment="1" applyProtection="1">
      <alignment horizontal="center" vertical="center"/>
    </xf>
    <xf numFmtId="0" fontId="29" fillId="0" borderId="76" xfId="0" applyFont="1" applyBorder="1" applyAlignment="1" applyProtection="1">
      <alignment horizontal="center" vertical="center"/>
    </xf>
    <xf numFmtId="0" fontId="0" fillId="0" borderId="76" xfId="0" applyBorder="1" applyAlignment="1" applyProtection="1">
      <alignment horizontal="center" vertical="center"/>
    </xf>
    <xf numFmtId="0" fontId="86" fillId="15" borderId="0" xfId="0" applyFont="1" applyFill="1" applyBorder="1" applyAlignment="1" applyProtection="1">
      <alignment horizontal="center" vertical="center"/>
    </xf>
    <xf numFmtId="0" fontId="29" fillId="0" borderId="0" xfId="0" applyFont="1" applyAlignment="1" applyProtection="1"/>
    <xf numFmtId="0" fontId="39" fillId="0" borderId="9" xfId="0" applyNumberFormat="1" applyFont="1" applyFill="1" applyBorder="1" applyAlignment="1" applyProtection="1">
      <alignment horizontal="left" vertical="top" wrapText="1" shrinkToFit="1"/>
      <protection locked="0"/>
    </xf>
    <xf numFmtId="0" fontId="39" fillId="0" borderId="41" xfId="0" applyNumberFormat="1" applyFont="1" applyFill="1" applyBorder="1" applyAlignment="1" applyProtection="1">
      <alignment horizontal="left" vertical="top" wrapText="1" shrinkToFit="1"/>
      <protection locked="0"/>
    </xf>
    <xf numFmtId="0" fontId="39" fillId="0" borderId="42" xfId="0" applyNumberFormat="1" applyFont="1" applyFill="1" applyBorder="1" applyAlignment="1" applyProtection="1">
      <alignment horizontal="left" vertical="top" wrapText="1" shrinkToFit="1"/>
      <protection locked="0"/>
    </xf>
    <xf numFmtId="0" fontId="29" fillId="0" borderId="35" xfId="0" applyNumberFormat="1" applyFont="1" applyBorder="1" applyAlignment="1" applyProtection="1">
      <alignment horizontal="left" vertical="top" wrapText="1" shrinkToFit="1"/>
      <protection locked="0"/>
    </xf>
    <xf numFmtId="0" fontId="29" fillId="0" borderId="36" xfId="0" applyNumberFormat="1" applyFont="1" applyBorder="1" applyAlignment="1" applyProtection="1">
      <alignment horizontal="left" vertical="top" wrapText="1" shrinkToFit="1"/>
      <protection locked="0"/>
    </xf>
    <xf numFmtId="0" fontId="29" fillId="0" borderId="37" xfId="0" applyNumberFormat="1" applyFont="1" applyBorder="1" applyAlignment="1" applyProtection="1">
      <alignment horizontal="left" vertical="top" wrapText="1" shrinkToFit="1"/>
      <protection locked="0"/>
    </xf>
    <xf numFmtId="14" fontId="71" fillId="17" borderId="61" xfId="0" applyNumberFormat="1" applyFont="1" applyFill="1" applyBorder="1" applyAlignment="1" applyProtection="1">
      <alignment horizontal="center" vertical="center"/>
    </xf>
    <xf numFmtId="14" fontId="29" fillId="0" borderId="78" xfId="0" applyNumberFormat="1" applyFont="1" applyBorder="1" applyAlignment="1" applyProtection="1">
      <alignment horizontal="center" vertical="center"/>
    </xf>
    <xf numFmtId="0" fontId="73"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86" fillId="15" borderId="61" xfId="0" applyFont="1" applyFill="1" applyBorder="1" applyAlignment="1" applyProtection="1">
      <alignment horizontal="center" vertical="center"/>
    </xf>
    <xf numFmtId="0" fontId="86" fillId="15" borderId="63" xfId="0" applyFont="1" applyFill="1" applyBorder="1" applyAlignment="1" applyProtection="1">
      <alignment horizontal="center" vertical="center"/>
    </xf>
    <xf numFmtId="0" fontId="57" fillId="0" borderId="63" xfId="0" applyFont="1" applyBorder="1" applyAlignment="1" applyProtection="1">
      <alignment horizontal="center" vertical="center"/>
    </xf>
    <xf numFmtId="0" fontId="37" fillId="0" borderId="0" xfId="0" applyFont="1" applyFill="1" applyAlignment="1" applyProtection="1">
      <alignment horizontal="right"/>
    </xf>
    <xf numFmtId="14" fontId="29" fillId="0" borderId="15" xfId="0" applyNumberFormat="1" applyFont="1" applyFill="1" applyBorder="1" applyAlignment="1" applyProtection="1">
      <alignment horizontal="center"/>
    </xf>
    <xf numFmtId="14" fontId="29" fillId="0" borderId="46" xfId="0" applyNumberFormat="1" applyFont="1" applyFill="1" applyBorder="1" applyAlignment="1" applyProtection="1">
      <alignment horizontal="center"/>
    </xf>
    <xf numFmtId="14" fontId="29" fillId="0" borderId="47" xfId="0" applyNumberFormat="1" applyFont="1" applyFill="1" applyBorder="1" applyAlignment="1" applyProtection="1">
      <alignment horizontal="center"/>
    </xf>
    <xf numFmtId="0" fontId="29" fillId="0" borderId="0" xfId="0" applyFont="1" applyFill="1" applyBorder="1" applyAlignment="1" applyProtection="1">
      <alignment horizontal="center" vertical="center" wrapText="1"/>
    </xf>
    <xf numFmtId="0" fontId="31" fillId="0" borderId="0" xfId="0" applyFont="1" applyFill="1" applyBorder="1" applyAlignment="1" applyProtection="1">
      <alignment horizontal="center"/>
    </xf>
    <xf numFmtId="0" fontId="36" fillId="0" borderId="68" xfId="0" applyFont="1" applyFill="1" applyBorder="1" applyAlignment="1">
      <alignment horizontal="center" vertical="center" wrapText="1"/>
    </xf>
    <xf numFmtId="0" fontId="36" fillId="0" borderId="69" xfId="0" applyFont="1" applyFill="1" applyBorder="1" applyAlignment="1">
      <alignment horizontal="center" vertical="center" wrapText="1"/>
    </xf>
    <xf numFmtId="49" fontId="39" fillId="0" borderId="15" xfId="0" applyNumberFormat="1" applyFont="1" applyFill="1" applyBorder="1" applyAlignment="1" applyProtection="1">
      <alignment horizontal="left" vertical="top" wrapText="1" shrinkToFit="1"/>
      <protection locked="0"/>
    </xf>
    <xf numFmtId="49" fontId="39" fillId="0" borderId="46" xfId="0" applyNumberFormat="1" applyFont="1" applyFill="1" applyBorder="1" applyAlignment="1" applyProtection="1">
      <alignment horizontal="left" vertical="top" wrapText="1" shrinkToFit="1"/>
      <protection locked="0"/>
    </xf>
    <xf numFmtId="49" fontId="39" fillId="0" borderId="47" xfId="0" applyNumberFormat="1" applyFont="1" applyFill="1" applyBorder="1" applyAlignment="1" applyProtection="1">
      <alignment horizontal="left" vertical="top" wrapText="1" shrinkToFit="1"/>
      <protection locked="0"/>
    </xf>
    <xf numFmtId="49" fontId="39" fillId="0" borderId="36" xfId="0" applyNumberFormat="1" applyFont="1" applyFill="1" applyBorder="1" applyAlignment="1" applyProtection="1">
      <alignment horizontal="left" wrapText="1" shrinkToFit="1"/>
      <protection locked="0"/>
    </xf>
    <xf numFmtId="0" fontId="29" fillId="0" borderId="36" xfId="0" applyFont="1" applyBorder="1" applyAlignment="1">
      <alignment horizontal="left" wrapText="1" shrinkToFit="1"/>
    </xf>
    <xf numFmtId="49" fontId="39" fillId="0" borderId="46" xfId="0" applyNumberFormat="1" applyFont="1" applyFill="1" applyBorder="1" applyAlignment="1" applyProtection="1">
      <alignment horizontal="left" wrapText="1" shrinkToFit="1"/>
      <protection locked="0"/>
    </xf>
    <xf numFmtId="0" fontId="29" fillId="0" borderId="46" xfId="0" applyFont="1" applyBorder="1" applyAlignment="1">
      <alignment horizontal="left" wrapText="1" shrinkToFit="1"/>
    </xf>
    <xf numFmtId="0" fontId="29" fillId="0" borderId="68" xfId="0" applyFont="1" applyFill="1" applyBorder="1" applyAlignment="1">
      <alignment horizontal="center" vertical="center" wrapText="1"/>
    </xf>
    <xf numFmtId="0" fontId="29" fillId="0" borderId="69" xfId="0" applyFont="1" applyFill="1" applyBorder="1" applyAlignment="1">
      <alignment horizontal="center" vertical="center" wrapText="1"/>
    </xf>
    <xf numFmtId="0" fontId="29" fillId="0" borderId="77" xfId="0" applyFont="1" applyFill="1" applyBorder="1" applyAlignment="1">
      <alignment horizontal="center" vertical="center" wrapText="1"/>
    </xf>
    <xf numFmtId="0" fontId="29" fillId="0" borderId="0" xfId="0" applyFont="1" applyFill="1" applyAlignment="1">
      <alignment horizontal="center" vertical="center"/>
    </xf>
    <xf numFmtId="0" fontId="29" fillId="0" borderId="0" xfId="0" applyFont="1" applyAlignment="1">
      <alignment horizontal="center" vertical="center"/>
    </xf>
    <xf numFmtId="0" fontId="29" fillId="0" borderId="0" xfId="0" applyFont="1" applyFill="1" applyAlignment="1">
      <alignment horizontal="center"/>
    </xf>
    <xf numFmtId="0" fontId="29" fillId="0" borderId="0" xfId="0" applyFont="1" applyAlignment="1">
      <alignment horizontal="center"/>
    </xf>
    <xf numFmtId="49" fontId="45" fillId="10" borderId="35" xfId="0" applyNumberFormat="1" applyFont="1" applyFill="1" applyBorder="1" applyAlignment="1" applyProtection="1">
      <alignment horizontal="center"/>
    </xf>
    <xf numFmtId="49" fontId="45" fillId="10" borderId="52" xfId="0" applyNumberFormat="1" applyFont="1" applyFill="1" applyBorder="1" applyAlignment="1" applyProtection="1">
      <alignment horizontal="center"/>
    </xf>
    <xf numFmtId="0" fontId="45" fillId="17" borderId="28" xfId="0" applyFont="1" applyFill="1" applyBorder="1" applyAlignment="1" applyProtection="1">
      <alignment horizontal="center" vertical="center"/>
    </xf>
    <xf numFmtId="0" fontId="29" fillId="0" borderId="29" xfId="0" applyFont="1" applyBorder="1" applyAlignment="1" applyProtection="1">
      <alignment horizontal="center" vertical="center"/>
    </xf>
    <xf numFmtId="0" fontId="29" fillId="0" borderId="30" xfId="0" applyFont="1" applyBorder="1" applyAlignment="1" applyProtection="1">
      <alignment horizontal="center" vertical="center"/>
    </xf>
    <xf numFmtId="49" fontId="29" fillId="0" borderId="39" xfId="0" applyNumberFormat="1" applyFont="1" applyBorder="1" applyAlignment="1" applyProtection="1">
      <alignment horizontal="center" textRotation="90" wrapText="1"/>
    </xf>
    <xf numFmtId="49" fontId="29" fillId="0" borderId="12" xfId="0" applyNumberFormat="1" applyFont="1" applyBorder="1" applyAlignment="1" applyProtection="1">
      <alignment horizontal="center" textRotation="90" wrapText="1"/>
    </xf>
    <xf numFmtId="0" fontId="29" fillId="0" borderId="39" xfId="0" applyNumberFormat="1" applyFont="1" applyBorder="1" applyAlignment="1" applyProtection="1">
      <alignment horizontal="center" textRotation="90" wrapText="1"/>
    </xf>
    <xf numFmtId="0" fontId="29" fillId="0" borderId="12" xfId="0" applyNumberFormat="1" applyFont="1" applyBorder="1" applyAlignment="1" applyProtection="1">
      <alignment horizontal="center" textRotation="90" wrapText="1"/>
    </xf>
    <xf numFmtId="0" fontId="29" fillId="0" borderId="39" xfId="0" applyFont="1" applyBorder="1" applyProtection="1"/>
    <xf numFmtId="0" fontId="29" fillId="0" borderId="12" xfId="0" applyFont="1" applyBorder="1" applyProtection="1"/>
    <xf numFmtId="49" fontId="45" fillId="10" borderId="10" xfId="0" applyNumberFormat="1" applyFont="1" applyFill="1" applyBorder="1" applyAlignment="1" applyProtection="1">
      <alignment horizontal="center"/>
    </xf>
    <xf numFmtId="49" fontId="45" fillId="10" borderId="51" xfId="0" applyNumberFormat="1" applyFont="1" applyFill="1" applyBorder="1" applyAlignment="1" applyProtection="1">
      <alignment horizontal="center"/>
    </xf>
    <xf numFmtId="0" fontId="45" fillId="17" borderId="26" xfId="0" applyFont="1" applyFill="1" applyBorder="1" applyAlignment="1" applyProtection="1">
      <alignment horizontal="center" vertical="center"/>
    </xf>
    <xf numFmtId="0" fontId="29" fillId="0" borderId="8" xfId="0" applyFont="1" applyBorder="1" applyAlignment="1" applyProtection="1">
      <alignment horizontal="center" vertical="center"/>
    </xf>
    <xf numFmtId="0" fontId="29" fillId="0" borderId="27" xfId="0" applyFont="1" applyBorder="1" applyAlignment="1" applyProtection="1">
      <alignment horizontal="center" vertical="center"/>
    </xf>
    <xf numFmtId="0" fontId="45" fillId="11" borderId="28" xfId="0" applyFont="1" applyFill="1" applyBorder="1" applyAlignment="1" applyProtection="1">
      <alignment horizontal="center"/>
    </xf>
    <xf numFmtId="0" fontId="45" fillId="11" borderId="29" xfId="0" applyFont="1" applyFill="1" applyBorder="1" applyAlignment="1" applyProtection="1">
      <alignment horizontal="center"/>
    </xf>
    <xf numFmtId="0" fontId="45" fillId="11" borderId="30" xfId="0" applyFont="1" applyFill="1" applyBorder="1" applyAlignment="1" applyProtection="1">
      <alignment horizontal="center"/>
    </xf>
    <xf numFmtId="0" fontId="71" fillId="19" borderId="12" xfId="0" applyFont="1" applyFill="1" applyBorder="1" applyAlignment="1" applyProtection="1">
      <alignment horizontal="center" vertical="center"/>
    </xf>
    <xf numFmtId="49" fontId="45" fillId="10" borderId="37" xfId="0" applyNumberFormat="1" applyFont="1" applyFill="1" applyBorder="1" applyAlignment="1" applyProtection="1">
      <alignment horizontal="center"/>
    </xf>
    <xf numFmtId="0" fontId="29" fillId="0" borderId="15" xfId="0" applyFont="1" applyBorder="1" applyAlignment="1" applyProtection="1">
      <alignment horizontal="center" vertical="center"/>
    </xf>
    <xf numFmtId="0" fontId="29" fillId="0" borderId="46" xfId="0" applyFont="1" applyBorder="1" applyAlignment="1" applyProtection="1">
      <alignment horizontal="center" vertical="center"/>
    </xf>
    <xf numFmtId="0" fontId="29" fillId="0" borderId="47" xfId="0" applyFont="1" applyBorder="1" applyAlignment="1" applyProtection="1">
      <alignment horizontal="center" vertical="center"/>
    </xf>
    <xf numFmtId="0" fontId="29" fillId="0" borderId="9" xfId="0" applyFont="1" applyBorder="1" applyAlignment="1" applyProtection="1">
      <alignment horizontal="center" vertical="center" wrapText="1"/>
    </xf>
    <xf numFmtId="0" fontId="29" fillId="0" borderId="41" xfId="0" applyFont="1" applyBorder="1" applyAlignment="1" applyProtection="1">
      <alignment horizontal="center" vertical="center" wrapText="1"/>
    </xf>
    <xf numFmtId="0" fontId="29" fillId="0" borderId="42" xfId="0" applyFont="1" applyBorder="1" applyAlignment="1" applyProtection="1">
      <alignment horizontal="center" vertical="center" wrapText="1"/>
    </xf>
    <xf numFmtId="0" fontId="29" fillId="0" borderId="35" xfId="0" applyFont="1" applyBorder="1" applyAlignment="1" applyProtection="1">
      <alignment horizontal="center" vertical="center" wrapText="1"/>
    </xf>
    <xf numFmtId="0" fontId="29" fillId="0" borderId="36"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71" fillId="19" borderId="15" xfId="0" applyFont="1" applyFill="1" applyBorder="1" applyAlignment="1" applyProtection="1">
      <alignment horizontal="center" vertical="center"/>
    </xf>
    <xf numFmtId="0" fontId="71" fillId="19" borderId="46" xfId="0" applyFont="1" applyFill="1" applyBorder="1" applyAlignment="1" applyProtection="1">
      <alignment horizontal="center" vertical="center"/>
    </xf>
    <xf numFmtId="49" fontId="29" fillId="0" borderId="48" xfId="0" applyNumberFormat="1" applyFont="1" applyBorder="1" applyAlignment="1" applyProtection="1">
      <alignment horizontal="center" textRotation="90" wrapText="1"/>
    </xf>
    <xf numFmtId="49" fontId="29" fillId="0" borderId="49" xfId="0" applyNumberFormat="1" applyFont="1" applyBorder="1" applyAlignment="1" applyProtection="1">
      <alignment horizontal="center" textRotation="90" wrapText="1"/>
    </xf>
    <xf numFmtId="49" fontId="29" fillId="0" borderId="50" xfId="0" applyNumberFormat="1" applyFont="1" applyBorder="1" applyAlignment="1" applyProtection="1">
      <alignment horizontal="center" textRotation="90" wrapText="1"/>
    </xf>
    <xf numFmtId="49" fontId="29" fillId="0" borderId="51" xfId="0" applyNumberFormat="1" applyFont="1" applyBorder="1" applyAlignment="1" applyProtection="1">
      <alignment horizontal="center" textRotation="90" wrapText="1"/>
    </xf>
    <xf numFmtId="49" fontId="29" fillId="0" borderId="35" xfId="0" applyNumberFormat="1" applyFont="1" applyBorder="1" applyAlignment="1" applyProtection="1">
      <alignment horizontal="center" textRotation="90" wrapText="1"/>
    </xf>
    <xf numFmtId="49" fontId="29" fillId="0" borderId="37" xfId="0" applyNumberFormat="1" applyFont="1" applyBorder="1" applyAlignment="1" applyProtection="1">
      <alignment horizontal="center" textRotation="90" wrapText="1"/>
    </xf>
    <xf numFmtId="0" fontId="86" fillId="15" borderId="15" xfId="0" applyFont="1" applyFill="1" applyBorder="1" applyAlignment="1" applyProtection="1">
      <alignment horizontal="center" vertical="center"/>
    </xf>
    <xf numFmtId="0" fontId="86" fillId="15" borderId="46" xfId="0" applyFont="1" applyFill="1" applyBorder="1" applyAlignment="1" applyProtection="1">
      <alignment horizontal="center" vertical="center"/>
    </xf>
    <xf numFmtId="0" fontId="57" fillId="0" borderId="46" xfId="0" applyFont="1" applyBorder="1" applyAlignment="1" applyProtection="1">
      <alignment horizontal="center" vertical="center"/>
    </xf>
    <xf numFmtId="0" fontId="57" fillId="0" borderId="46" xfId="0" applyFont="1" applyBorder="1" applyAlignment="1" applyProtection="1">
      <alignment horizontal="center"/>
    </xf>
    <xf numFmtId="0" fontId="29" fillId="0" borderId="15" xfId="0" applyFont="1" applyBorder="1" applyAlignment="1" applyProtection="1">
      <alignment horizontal="center"/>
      <protection locked="0"/>
    </xf>
    <xf numFmtId="0" fontId="29" fillId="0" borderId="46" xfId="0" applyFont="1" applyBorder="1" applyAlignment="1" applyProtection="1">
      <alignment horizontal="center"/>
      <protection locked="0"/>
    </xf>
    <xf numFmtId="0" fontId="29" fillId="0" borderId="47" xfId="0" applyFont="1" applyBorder="1" applyAlignment="1" applyProtection="1">
      <alignment horizontal="center"/>
      <protection locked="0"/>
    </xf>
    <xf numFmtId="0" fontId="30" fillId="0" borderId="0" xfId="0" applyFont="1" applyAlignment="1" applyProtection="1">
      <alignment horizontal="right"/>
    </xf>
    <xf numFmtId="0" fontId="29" fillId="0" borderId="49" xfId="0" applyNumberFormat="1" applyFont="1" applyBorder="1" applyAlignment="1" applyProtection="1">
      <alignment horizontal="center" textRotation="90" wrapText="1"/>
    </xf>
    <xf numFmtId="0" fontId="29" fillId="0" borderId="50" xfId="0" applyNumberFormat="1" applyFont="1" applyBorder="1" applyAlignment="1" applyProtection="1">
      <alignment horizontal="center" textRotation="90" wrapText="1"/>
    </xf>
    <xf numFmtId="0" fontId="29" fillId="0" borderId="51" xfId="0" applyNumberFormat="1" applyFont="1" applyBorder="1" applyAlignment="1" applyProtection="1">
      <alignment horizontal="center" textRotation="90" wrapText="1"/>
    </xf>
    <xf numFmtId="0" fontId="29" fillId="0" borderId="35" xfId="0" applyNumberFormat="1" applyFont="1" applyBorder="1" applyAlignment="1" applyProtection="1">
      <alignment horizontal="center" textRotation="90" wrapText="1"/>
    </xf>
    <xf numFmtId="0" fontId="29" fillId="0" borderId="37" xfId="0" applyNumberFormat="1" applyFont="1" applyBorder="1" applyAlignment="1" applyProtection="1">
      <alignment horizontal="center" textRotation="90" wrapText="1"/>
    </xf>
    <xf numFmtId="0" fontId="45" fillId="11" borderId="26" xfId="0" applyFont="1" applyFill="1" applyBorder="1" applyAlignment="1" applyProtection="1">
      <alignment horizontal="center"/>
    </xf>
    <xf numFmtId="0" fontId="45" fillId="11" borderId="8" xfId="0" applyFont="1" applyFill="1" applyBorder="1" applyAlignment="1" applyProtection="1">
      <alignment horizontal="center"/>
    </xf>
    <xf numFmtId="0" fontId="45" fillId="11" borderId="27" xfId="0" applyFont="1" applyFill="1" applyBorder="1" applyAlignment="1" applyProtection="1">
      <alignment horizontal="center"/>
    </xf>
    <xf numFmtId="166" fontId="29" fillId="0" borderId="15" xfId="0" applyNumberFormat="1" applyFont="1" applyBorder="1" applyAlignment="1" applyProtection="1">
      <alignment horizontal="center"/>
      <protection locked="0"/>
    </xf>
    <xf numFmtId="166" fontId="29" fillId="0" borderId="46" xfId="0" applyNumberFormat="1" applyFont="1" applyBorder="1" applyAlignment="1" applyProtection="1">
      <alignment horizontal="center"/>
      <protection locked="0"/>
    </xf>
    <xf numFmtId="166" fontId="29" fillId="0" borderId="47" xfId="0" applyNumberFormat="1" applyFont="1" applyBorder="1" applyAlignment="1" applyProtection="1">
      <alignment horizontal="center"/>
      <protection locked="0"/>
    </xf>
    <xf numFmtId="0" fontId="29" fillId="13" borderId="0" xfId="0" applyFont="1" applyFill="1" applyBorder="1" applyAlignment="1" applyProtection="1">
      <alignment horizontal="center" vertical="center"/>
    </xf>
    <xf numFmtId="0" fontId="0" fillId="0" borderId="53" xfId="0" applyNumberFormat="1" applyBorder="1" applyAlignment="1" applyProtection="1">
      <alignment horizontal="center" textRotation="90" wrapText="1"/>
    </xf>
    <xf numFmtId="0" fontId="0" fillId="0" borderId="39" xfId="0" applyNumberFormat="1" applyBorder="1" applyAlignment="1" applyProtection="1">
      <alignment horizontal="center" textRotation="90" wrapText="1"/>
    </xf>
    <xf numFmtId="0" fontId="0" fillId="0" borderId="54" xfId="0" applyNumberFormat="1" applyBorder="1" applyAlignment="1" applyProtection="1">
      <alignment horizontal="center" textRotation="90" wrapText="1"/>
    </xf>
    <xf numFmtId="0" fontId="0" fillId="0" borderId="12" xfId="0" applyNumberFormat="1" applyBorder="1" applyAlignment="1" applyProtection="1">
      <alignment horizontal="center" textRotation="90" wrapText="1"/>
    </xf>
    <xf numFmtId="0" fontId="0" fillId="0" borderId="55" xfId="0" applyNumberFormat="1" applyBorder="1" applyAlignment="1" applyProtection="1">
      <alignment horizontal="center" textRotation="90" wrapText="1"/>
    </xf>
    <xf numFmtId="0" fontId="0" fillId="0" borderId="56" xfId="0" applyNumberFormat="1" applyBorder="1" applyAlignment="1" applyProtection="1">
      <alignment horizontal="center" textRotation="90" wrapText="1"/>
    </xf>
    <xf numFmtId="49" fontId="0" fillId="0" borderId="10" xfId="0" applyNumberFormat="1" applyBorder="1" applyAlignment="1" applyProtection="1">
      <alignment horizontal="center" textRotation="90" wrapText="1"/>
    </xf>
    <xf numFmtId="0" fontId="0" fillId="0" borderId="11" xfId="0" applyNumberFormat="1" applyBorder="1" applyAlignment="1" applyProtection="1">
      <alignment horizontal="center" textRotation="90" wrapText="1"/>
    </xf>
    <xf numFmtId="0" fontId="0" fillId="0" borderId="10" xfId="0" applyNumberFormat="1" applyBorder="1" applyAlignment="1" applyProtection="1">
      <alignment horizontal="center" textRotation="90" wrapText="1"/>
    </xf>
    <xf numFmtId="0" fontId="0" fillId="0" borderId="28" xfId="0" applyNumberFormat="1" applyBorder="1" applyAlignment="1" applyProtection="1">
      <alignment horizontal="center" textRotation="90" wrapText="1"/>
    </xf>
    <xf numFmtId="0" fontId="0" fillId="0" borderId="30" xfId="0" applyNumberFormat="1" applyBorder="1" applyAlignment="1" applyProtection="1">
      <alignment horizontal="center" textRotation="90" wrapText="1"/>
    </xf>
    <xf numFmtId="49" fontId="3" fillId="10" borderId="35" xfId="0" applyNumberFormat="1" applyFont="1" applyFill="1" applyBorder="1" applyAlignment="1" applyProtection="1">
      <alignment horizontal="center"/>
    </xf>
    <xf numFmtId="49" fontId="3" fillId="10" borderId="37" xfId="0" applyNumberFormat="1" applyFont="1" applyFill="1" applyBorder="1" applyAlignment="1" applyProtection="1">
      <alignment horizontal="center"/>
    </xf>
    <xf numFmtId="0" fontId="11" fillId="0" borderId="0" xfId="0" applyFont="1" applyAlignment="1" applyProtection="1">
      <alignment horizontal="right"/>
    </xf>
    <xf numFmtId="49" fontId="0" fillId="0" borderId="9" xfId="0" applyNumberFormat="1" applyBorder="1" applyAlignment="1" applyProtection="1">
      <alignment horizontal="center" textRotation="90" wrapText="1"/>
    </xf>
    <xf numFmtId="49" fontId="0" fillId="0" borderId="42" xfId="0" applyNumberFormat="1" applyBorder="1" applyAlignment="1" applyProtection="1">
      <alignment horizontal="center" textRotation="90" wrapText="1"/>
    </xf>
    <xf numFmtId="49" fontId="0" fillId="0" borderId="50" xfId="0" applyNumberFormat="1" applyBorder="1" applyAlignment="1" applyProtection="1">
      <alignment horizontal="center" textRotation="90" wrapText="1"/>
    </xf>
    <xf numFmtId="49" fontId="0" fillId="0" borderId="51" xfId="0" applyNumberFormat="1" applyBorder="1" applyAlignment="1" applyProtection="1">
      <alignment horizontal="center" textRotation="90" wrapText="1"/>
    </xf>
    <xf numFmtId="49" fontId="0" fillId="0" borderId="35" xfId="0" applyNumberFormat="1" applyBorder="1" applyAlignment="1" applyProtection="1">
      <alignment horizontal="center" textRotation="90" wrapText="1"/>
    </xf>
    <xf numFmtId="49" fontId="0" fillId="0" borderId="37" xfId="0" applyNumberFormat="1" applyBorder="1" applyAlignment="1" applyProtection="1">
      <alignment horizontal="center" textRotation="90" wrapText="1"/>
    </xf>
    <xf numFmtId="0" fontId="0" fillId="0" borderId="15" xfId="0" applyBorder="1" applyAlignment="1" applyProtection="1">
      <alignment horizontal="center" vertical="center"/>
    </xf>
    <xf numFmtId="0" fontId="0" fillId="0" borderId="47" xfId="0" applyBorder="1" applyAlignment="1" applyProtection="1">
      <alignment horizontal="center" vertical="center"/>
    </xf>
    <xf numFmtId="49" fontId="0" fillId="0" borderId="9" xfId="0" applyNumberFormat="1" applyBorder="1" applyAlignment="1">
      <alignment horizontal="center" textRotation="90"/>
    </xf>
    <xf numFmtId="49" fontId="0" fillId="0" borderId="42" xfId="0" applyNumberFormat="1" applyBorder="1" applyAlignment="1">
      <alignment horizontal="center" textRotation="90"/>
    </xf>
    <xf numFmtId="49" fontId="0" fillId="0" borderId="50" xfId="0" applyNumberFormat="1" applyBorder="1" applyAlignment="1">
      <alignment horizontal="center" textRotation="90"/>
    </xf>
    <xf numFmtId="49" fontId="0" fillId="0" borderId="51" xfId="0" applyNumberFormat="1" applyBorder="1" applyAlignment="1">
      <alignment horizontal="center" textRotation="90"/>
    </xf>
    <xf numFmtId="49" fontId="0" fillId="0" borderId="35" xfId="0" applyNumberFormat="1" applyBorder="1" applyAlignment="1">
      <alignment horizontal="center" textRotation="90"/>
    </xf>
    <xf numFmtId="49" fontId="0" fillId="0" borderId="37" xfId="0" applyNumberFormat="1" applyBorder="1" applyAlignment="1">
      <alignment horizontal="center" textRotation="90"/>
    </xf>
    <xf numFmtId="49" fontId="0" fillId="0" borderId="12" xfId="0" applyNumberFormat="1" applyBorder="1" applyAlignment="1" applyProtection="1">
      <alignment horizontal="center" textRotation="90" wrapText="1"/>
    </xf>
    <xf numFmtId="0" fontId="0" fillId="0" borderId="11" xfId="0" applyBorder="1" applyProtection="1"/>
    <xf numFmtId="0" fontId="0" fillId="0" borderId="10" xfId="0" applyBorder="1" applyProtection="1"/>
    <xf numFmtId="0" fontId="0" fillId="0" borderId="28" xfId="0" applyBorder="1" applyProtection="1"/>
    <xf numFmtId="0" fontId="0" fillId="0" borderId="30" xfId="0" applyBorder="1" applyProtection="1"/>
    <xf numFmtId="0" fontId="23" fillId="0" borderId="15" xfId="0" applyFont="1" applyBorder="1" applyAlignment="1" applyProtection="1">
      <alignment horizontal="center" vertical="center"/>
    </xf>
    <xf numFmtId="0" fontId="23" fillId="0" borderId="46" xfId="0" applyFont="1" applyBorder="1" applyAlignment="1" applyProtection="1">
      <alignment horizontal="center" vertical="center"/>
    </xf>
    <xf numFmtId="0" fontId="23" fillId="0" borderId="47" xfId="0" applyFont="1" applyBorder="1" applyAlignment="1" applyProtection="1">
      <alignment horizontal="center" vertical="center"/>
    </xf>
    <xf numFmtId="49" fontId="3" fillId="10" borderId="52" xfId="0" applyNumberFormat="1" applyFont="1" applyFill="1" applyBorder="1" applyAlignment="1" applyProtection="1">
      <alignment horizontal="center"/>
    </xf>
    <xf numFmtId="0" fontId="0" fillId="0" borderId="0" xfId="0" applyAlignment="1" applyProtection="1">
      <alignment horizontal="center"/>
    </xf>
    <xf numFmtId="0" fontId="24" fillId="11" borderId="0" xfId="0" applyFont="1" applyFill="1" applyBorder="1" applyAlignment="1" applyProtection="1">
      <alignment horizontal="center"/>
    </xf>
    <xf numFmtId="0" fontId="26" fillId="11" borderId="0" xfId="0" applyFont="1" applyFill="1" applyBorder="1" applyAlignment="1" applyProtection="1">
      <alignment horizontal="center"/>
    </xf>
    <xf numFmtId="0" fontId="8" fillId="11" borderId="0" xfId="0" applyFont="1" applyFill="1" applyAlignment="1" applyProtection="1">
      <alignment horizontal="center"/>
    </xf>
    <xf numFmtId="0" fontId="0" fillId="0" borderId="15" xfId="0" applyBorder="1" applyAlignment="1" applyProtection="1">
      <alignment horizontal="center"/>
      <protection locked="0"/>
    </xf>
    <xf numFmtId="0" fontId="0" fillId="0" borderId="46" xfId="0" applyBorder="1" applyAlignment="1" applyProtection="1">
      <alignment horizontal="center"/>
      <protection locked="0"/>
    </xf>
    <xf numFmtId="0" fontId="0" fillId="0" borderId="47" xfId="0" applyBorder="1" applyAlignment="1" applyProtection="1">
      <alignment horizontal="center"/>
      <protection locked="0"/>
    </xf>
    <xf numFmtId="0" fontId="8" fillId="0" borderId="15" xfId="0" applyFont="1" applyFill="1" applyBorder="1" applyAlignment="1" applyProtection="1">
      <alignment horizontal="center"/>
      <protection locked="0"/>
    </xf>
    <xf numFmtId="0" fontId="8" fillId="0" borderId="46" xfId="0" applyFont="1" applyFill="1" applyBorder="1" applyAlignment="1" applyProtection="1">
      <alignment horizontal="center"/>
      <protection locked="0"/>
    </xf>
    <xf numFmtId="0" fontId="8" fillId="0" borderId="47" xfId="0" applyFont="1" applyFill="1" applyBorder="1" applyAlignment="1" applyProtection="1">
      <alignment horizontal="center"/>
      <protection locked="0"/>
    </xf>
    <xf numFmtId="49" fontId="3" fillId="10" borderId="10" xfId="0" applyNumberFormat="1" applyFont="1" applyFill="1" applyBorder="1" applyAlignment="1" applyProtection="1">
      <alignment horizontal="center"/>
    </xf>
    <xf numFmtId="49" fontId="3" fillId="10" borderId="51" xfId="0" applyNumberFormat="1" applyFont="1" applyFill="1" applyBorder="1" applyAlignment="1" applyProtection="1">
      <alignment horizontal="center"/>
    </xf>
    <xf numFmtId="0" fontId="0" fillId="0" borderId="0" xfId="0" applyAlignment="1" applyProtection="1">
      <alignment horizontal="center" wrapText="1"/>
      <protection locked="0"/>
    </xf>
    <xf numFmtId="0" fontId="24" fillId="11" borderId="26" xfId="0" applyFont="1" applyFill="1" applyBorder="1" applyAlignment="1" applyProtection="1">
      <alignment horizontal="center"/>
    </xf>
    <xf numFmtId="0" fontId="24" fillId="11" borderId="8" xfId="0" applyFont="1" applyFill="1" applyBorder="1" applyAlignment="1" applyProtection="1">
      <alignment horizontal="center"/>
    </xf>
    <xf numFmtId="0" fontId="24" fillId="11" borderId="27" xfId="0" applyFont="1" applyFill="1" applyBorder="1" applyAlignment="1" applyProtection="1">
      <alignment horizontal="center"/>
    </xf>
    <xf numFmtId="0" fontId="24" fillId="11" borderId="28" xfId="0" applyFont="1" applyFill="1" applyBorder="1" applyAlignment="1" applyProtection="1">
      <alignment horizontal="center"/>
    </xf>
    <xf numFmtId="0" fontId="24" fillId="11" borderId="29" xfId="0" applyFont="1" applyFill="1" applyBorder="1" applyAlignment="1" applyProtection="1">
      <alignment horizontal="center"/>
    </xf>
    <xf numFmtId="0" fontId="24" fillId="11" borderId="30" xfId="0" applyFont="1" applyFill="1" applyBorder="1" applyAlignment="1" applyProtection="1">
      <alignment horizontal="center"/>
    </xf>
  </cellXfs>
  <cellStyles count="4">
    <cellStyle name="Hyperlink" xfId="1" builtinId="8"/>
    <cellStyle name="Normal 2" xfId="2"/>
    <cellStyle name="Standaard" xfId="0" builtinId="0"/>
    <cellStyle name="Standaard 2"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FFF9F"/>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6.wmf"/></Relationships>
</file>

<file path=xl/drawings/_rels/drawing11.xml.rels><?xml version="1.0" encoding="UTF-8" standalone="yes"?>
<Relationships xmlns="http://schemas.openxmlformats.org/package/2006/relationships"><Relationship Id="rId1" Type="http://schemas.openxmlformats.org/officeDocument/2006/relationships/image" Target="../media/image16.wmf"/></Relationships>
</file>

<file path=xl/drawings/_rels/drawing12.xml.rels><?xml version="1.0" encoding="UTF-8" standalone="yes"?>
<Relationships xmlns="http://schemas.openxmlformats.org/package/2006/relationships"><Relationship Id="rId1" Type="http://schemas.openxmlformats.org/officeDocument/2006/relationships/image" Target="../media/image16.wmf"/></Relationships>
</file>

<file path=xl/drawings/_rels/drawing13.xml.rels><?xml version="1.0" encoding="UTF-8" standalone="yes"?>
<Relationships xmlns="http://schemas.openxmlformats.org/package/2006/relationships"><Relationship Id="rId1" Type="http://schemas.openxmlformats.org/officeDocument/2006/relationships/image" Target="../media/image16.wmf"/></Relationships>
</file>

<file path=xl/drawings/_rels/drawing14.xml.rels><?xml version="1.0" encoding="UTF-8" standalone="yes"?>
<Relationships xmlns="http://schemas.openxmlformats.org/package/2006/relationships"><Relationship Id="rId1" Type="http://schemas.openxmlformats.org/officeDocument/2006/relationships/image" Target="../media/image16.wmf"/></Relationships>
</file>

<file path=xl/drawings/_rels/drawing15.xml.rels><?xml version="1.0" encoding="UTF-8" standalone="yes"?>
<Relationships xmlns="http://schemas.openxmlformats.org/package/2006/relationships"><Relationship Id="rId1" Type="http://schemas.openxmlformats.org/officeDocument/2006/relationships/image" Target="../media/image16.w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wmf"/></Relationships>
</file>

<file path=xl/drawings/_rels/drawing17.xml.rels><?xml version="1.0" encoding="UTF-8" standalone="yes"?>
<Relationships xmlns="http://schemas.openxmlformats.org/package/2006/relationships"><Relationship Id="rId1" Type="http://schemas.openxmlformats.org/officeDocument/2006/relationships/image" Target="../media/image16.wmf"/></Relationships>
</file>

<file path=xl/drawings/_rels/drawing18.xml.rels><?xml version="1.0" encoding="UTF-8" standalone="yes"?>
<Relationships xmlns="http://schemas.openxmlformats.org/package/2006/relationships"><Relationship Id="rId1" Type="http://schemas.openxmlformats.org/officeDocument/2006/relationships/image" Target="../media/image16.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jpeg"/><Relationship Id="rId7" Type="http://schemas.openxmlformats.org/officeDocument/2006/relationships/image" Target="../media/image9.jpeg"/><Relationship Id="rId12" Type="http://schemas.openxmlformats.org/officeDocument/2006/relationships/image" Target="../media/image14.pn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wmf"/></Relationships>
</file>

<file path=xl/drawings/_rels/drawing4.xml.rels><?xml version="1.0" encoding="UTF-8" standalone="yes"?>
<Relationships xmlns="http://schemas.openxmlformats.org/package/2006/relationships"><Relationship Id="rId1" Type="http://schemas.openxmlformats.org/officeDocument/2006/relationships/image" Target="../media/image16.wmf"/></Relationships>
</file>

<file path=xl/drawings/_rels/drawing5.xml.rels><?xml version="1.0" encoding="UTF-8" standalone="yes"?>
<Relationships xmlns="http://schemas.openxmlformats.org/package/2006/relationships"><Relationship Id="rId1" Type="http://schemas.openxmlformats.org/officeDocument/2006/relationships/image" Target="../media/image16.wmf"/></Relationships>
</file>

<file path=xl/drawings/_rels/drawing6.xml.rels><?xml version="1.0" encoding="UTF-8" standalone="yes"?>
<Relationships xmlns="http://schemas.openxmlformats.org/package/2006/relationships"><Relationship Id="rId1" Type="http://schemas.openxmlformats.org/officeDocument/2006/relationships/image" Target="../media/image16.wmf"/></Relationships>
</file>

<file path=xl/drawings/_rels/drawing7.xml.rels><?xml version="1.0" encoding="UTF-8" standalone="yes"?>
<Relationships xmlns="http://schemas.openxmlformats.org/package/2006/relationships"><Relationship Id="rId1" Type="http://schemas.openxmlformats.org/officeDocument/2006/relationships/image" Target="../media/image16.wmf"/></Relationships>
</file>

<file path=xl/drawings/_rels/drawing8.xml.rels><?xml version="1.0" encoding="UTF-8" standalone="yes"?>
<Relationships xmlns="http://schemas.openxmlformats.org/package/2006/relationships"><Relationship Id="rId1" Type="http://schemas.openxmlformats.org/officeDocument/2006/relationships/image" Target="../media/image16.wmf"/></Relationships>
</file>

<file path=xl/drawings/_rels/drawing9.xml.rels><?xml version="1.0" encoding="UTF-8" standalone="yes"?>
<Relationships xmlns="http://schemas.openxmlformats.org/package/2006/relationships"><Relationship Id="rId1" Type="http://schemas.openxmlformats.org/officeDocument/2006/relationships/image" Target="../media/image16.wmf"/></Relationships>
</file>

<file path=xl/drawings/drawing1.xml><?xml version="1.0" encoding="utf-8"?>
<xdr:wsDr xmlns:xdr="http://schemas.openxmlformats.org/drawingml/2006/spreadsheetDrawing" xmlns:a="http://schemas.openxmlformats.org/drawingml/2006/main">
  <xdr:twoCellAnchor editAs="oneCell">
    <xdr:from>
      <xdr:col>1</xdr:col>
      <xdr:colOff>838200</xdr:colOff>
      <xdr:row>21</xdr:row>
      <xdr:rowOff>47625</xdr:rowOff>
    </xdr:from>
    <xdr:to>
      <xdr:col>3</xdr:col>
      <xdr:colOff>876300</xdr:colOff>
      <xdr:row>34</xdr:row>
      <xdr:rowOff>19050</xdr:rowOff>
    </xdr:to>
    <xdr:pic>
      <xdr:nvPicPr>
        <xdr:cNvPr id="614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4333875"/>
          <a:ext cx="1924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180975</xdr:rowOff>
    </xdr:from>
    <xdr:to>
      <xdr:col>7</xdr:col>
      <xdr:colOff>476250</xdr:colOff>
      <xdr:row>6</xdr:row>
      <xdr:rowOff>133350</xdr:rowOff>
    </xdr:to>
    <xdr:pic>
      <xdr:nvPicPr>
        <xdr:cNvPr id="61442"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723900"/>
          <a:ext cx="44005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9525</xdr:colOff>
      <xdr:row>6</xdr:row>
      <xdr:rowOff>152400</xdr:rowOff>
    </xdr:from>
    <xdr:to>
      <xdr:col>4</xdr:col>
      <xdr:colOff>152400</xdr:colOff>
      <xdr:row>9</xdr:row>
      <xdr:rowOff>9525</xdr:rowOff>
    </xdr:to>
    <xdr:pic>
      <xdr:nvPicPr>
        <xdr:cNvPr id="37996"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86125" y="20574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21</xdr:row>
      <xdr:rowOff>9525</xdr:rowOff>
    </xdr:from>
    <xdr:to>
      <xdr:col>5</xdr:col>
      <xdr:colOff>0</xdr:colOff>
      <xdr:row>23</xdr:row>
      <xdr:rowOff>28575</xdr:rowOff>
    </xdr:to>
    <xdr:pic>
      <xdr:nvPicPr>
        <xdr:cNvPr id="37997"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5175" y="4343400"/>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27</xdr:row>
      <xdr:rowOff>9525</xdr:rowOff>
    </xdr:from>
    <xdr:to>
      <xdr:col>5</xdr:col>
      <xdr:colOff>0</xdr:colOff>
      <xdr:row>29</xdr:row>
      <xdr:rowOff>28575</xdr:rowOff>
    </xdr:to>
    <xdr:pic>
      <xdr:nvPicPr>
        <xdr:cNvPr id="37998"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5175" y="5314950"/>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39</xdr:row>
      <xdr:rowOff>9525</xdr:rowOff>
    </xdr:from>
    <xdr:to>
      <xdr:col>5</xdr:col>
      <xdr:colOff>0</xdr:colOff>
      <xdr:row>41</xdr:row>
      <xdr:rowOff>28575</xdr:rowOff>
    </xdr:to>
    <xdr:pic>
      <xdr:nvPicPr>
        <xdr:cNvPr id="37999"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5175" y="7258050"/>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51</xdr:row>
      <xdr:rowOff>9525</xdr:rowOff>
    </xdr:from>
    <xdr:to>
      <xdr:col>5</xdr:col>
      <xdr:colOff>0</xdr:colOff>
      <xdr:row>53</xdr:row>
      <xdr:rowOff>28575</xdr:rowOff>
    </xdr:to>
    <xdr:pic>
      <xdr:nvPicPr>
        <xdr:cNvPr id="38000" name="Picture 26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5175" y="9201150"/>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21</xdr:row>
      <xdr:rowOff>9525</xdr:rowOff>
    </xdr:from>
    <xdr:to>
      <xdr:col>14</xdr:col>
      <xdr:colOff>219075</xdr:colOff>
      <xdr:row>23</xdr:row>
      <xdr:rowOff>28575</xdr:rowOff>
    </xdr:to>
    <xdr:pic>
      <xdr:nvPicPr>
        <xdr:cNvPr id="38001" name="Picture 26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2550" y="43434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27</xdr:row>
      <xdr:rowOff>19050</xdr:rowOff>
    </xdr:from>
    <xdr:to>
      <xdr:col>14</xdr:col>
      <xdr:colOff>219075</xdr:colOff>
      <xdr:row>29</xdr:row>
      <xdr:rowOff>38100</xdr:rowOff>
    </xdr:to>
    <xdr:pic>
      <xdr:nvPicPr>
        <xdr:cNvPr id="38002" name="Picture 2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2550" y="53244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39</xdr:row>
      <xdr:rowOff>9525</xdr:rowOff>
    </xdr:from>
    <xdr:to>
      <xdr:col>14</xdr:col>
      <xdr:colOff>219075</xdr:colOff>
      <xdr:row>41</xdr:row>
      <xdr:rowOff>28575</xdr:rowOff>
    </xdr:to>
    <xdr:pic>
      <xdr:nvPicPr>
        <xdr:cNvPr id="38003" name="Picture 26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2550" y="72580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51</xdr:row>
      <xdr:rowOff>19050</xdr:rowOff>
    </xdr:from>
    <xdr:to>
      <xdr:col>14</xdr:col>
      <xdr:colOff>219075</xdr:colOff>
      <xdr:row>53</xdr:row>
      <xdr:rowOff>38100</xdr:rowOff>
    </xdr:to>
    <xdr:pic>
      <xdr:nvPicPr>
        <xdr:cNvPr id="38004" name="Picture 2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2550" y="92106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9525</xdr:rowOff>
    </xdr:from>
    <xdr:to>
      <xdr:col>14</xdr:col>
      <xdr:colOff>228600</xdr:colOff>
      <xdr:row>9</xdr:row>
      <xdr:rowOff>28575</xdr:rowOff>
    </xdr:to>
    <xdr:pic>
      <xdr:nvPicPr>
        <xdr:cNvPr id="38005" name="Picture 3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72075" y="20764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28575</xdr:colOff>
      <xdr:row>7</xdr:row>
      <xdr:rowOff>9525</xdr:rowOff>
    </xdr:from>
    <xdr:to>
      <xdr:col>4</xdr:col>
      <xdr:colOff>171450</xdr:colOff>
      <xdr:row>9</xdr:row>
      <xdr:rowOff>28575</xdr:rowOff>
    </xdr:to>
    <xdr:pic>
      <xdr:nvPicPr>
        <xdr:cNvPr id="30874"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8950" y="20764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21</xdr:row>
      <xdr:rowOff>9525</xdr:rowOff>
    </xdr:from>
    <xdr:to>
      <xdr:col>5</xdr:col>
      <xdr:colOff>0</xdr:colOff>
      <xdr:row>23</xdr:row>
      <xdr:rowOff>28575</xdr:rowOff>
    </xdr:to>
    <xdr:pic>
      <xdr:nvPicPr>
        <xdr:cNvPr id="30875"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8475" y="43434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27</xdr:row>
      <xdr:rowOff>19050</xdr:rowOff>
    </xdr:from>
    <xdr:to>
      <xdr:col>4</xdr:col>
      <xdr:colOff>171450</xdr:colOff>
      <xdr:row>29</xdr:row>
      <xdr:rowOff>38100</xdr:rowOff>
    </xdr:to>
    <xdr:pic>
      <xdr:nvPicPr>
        <xdr:cNvPr id="30876"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8950" y="53244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39</xdr:row>
      <xdr:rowOff>19050</xdr:rowOff>
    </xdr:from>
    <xdr:to>
      <xdr:col>5</xdr:col>
      <xdr:colOff>0</xdr:colOff>
      <xdr:row>41</xdr:row>
      <xdr:rowOff>38100</xdr:rowOff>
    </xdr:to>
    <xdr:pic>
      <xdr:nvPicPr>
        <xdr:cNvPr id="30877"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8475" y="72675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9525</xdr:rowOff>
    </xdr:from>
    <xdr:to>
      <xdr:col>14</xdr:col>
      <xdr:colOff>228600</xdr:colOff>
      <xdr:row>9</xdr:row>
      <xdr:rowOff>28575</xdr:rowOff>
    </xdr:to>
    <xdr:pic>
      <xdr:nvPicPr>
        <xdr:cNvPr id="30878" name="Picture 2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20764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21</xdr:row>
      <xdr:rowOff>19050</xdr:rowOff>
    </xdr:from>
    <xdr:to>
      <xdr:col>14</xdr:col>
      <xdr:colOff>228600</xdr:colOff>
      <xdr:row>23</xdr:row>
      <xdr:rowOff>38100</xdr:rowOff>
    </xdr:to>
    <xdr:pic>
      <xdr:nvPicPr>
        <xdr:cNvPr id="30879" name="Picture 26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43529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27</xdr:row>
      <xdr:rowOff>19050</xdr:rowOff>
    </xdr:from>
    <xdr:to>
      <xdr:col>14</xdr:col>
      <xdr:colOff>228600</xdr:colOff>
      <xdr:row>29</xdr:row>
      <xdr:rowOff>38100</xdr:rowOff>
    </xdr:to>
    <xdr:pic>
      <xdr:nvPicPr>
        <xdr:cNvPr id="30880" name="Picture 2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53244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19050</xdr:rowOff>
    </xdr:from>
    <xdr:to>
      <xdr:col>14</xdr:col>
      <xdr:colOff>228600</xdr:colOff>
      <xdr:row>41</xdr:row>
      <xdr:rowOff>38100</xdr:rowOff>
    </xdr:to>
    <xdr:pic>
      <xdr:nvPicPr>
        <xdr:cNvPr id="30881" name="Picture 26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72675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19050</xdr:rowOff>
    </xdr:from>
    <xdr:to>
      <xdr:col>14</xdr:col>
      <xdr:colOff>228600</xdr:colOff>
      <xdr:row>53</xdr:row>
      <xdr:rowOff>38100</xdr:rowOff>
    </xdr:to>
    <xdr:pic>
      <xdr:nvPicPr>
        <xdr:cNvPr id="30882" name="Picture 2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92106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51</xdr:row>
      <xdr:rowOff>19050</xdr:rowOff>
    </xdr:from>
    <xdr:to>
      <xdr:col>5</xdr:col>
      <xdr:colOff>0</xdr:colOff>
      <xdr:row>53</xdr:row>
      <xdr:rowOff>38100</xdr:rowOff>
    </xdr:to>
    <xdr:pic>
      <xdr:nvPicPr>
        <xdr:cNvPr id="30883" name="Picture 33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8475" y="92106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28575</xdr:colOff>
      <xdr:row>7</xdr:row>
      <xdr:rowOff>19050</xdr:rowOff>
    </xdr:from>
    <xdr:to>
      <xdr:col>5</xdr:col>
      <xdr:colOff>0</xdr:colOff>
      <xdr:row>9</xdr:row>
      <xdr:rowOff>38100</xdr:rowOff>
    </xdr:to>
    <xdr:pic>
      <xdr:nvPicPr>
        <xdr:cNvPr id="39020"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2133600"/>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19050</xdr:rowOff>
    </xdr:from>
    <xdr:to>
      <xdr:col>14</xdr:col>
      <xdr:colOff>228600</xdr:colOff>
      <xdr:row>9</xdr:row>
      <xdr:rowOff>38100</xdr:rowOff>
    </xdr:to>
    <xdr:pic>
      <xdr:nvPicPr>
        <xdr:cNvPr id="39021" name="Picture 2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2133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19050</xdr:rowOff>
    </xdr:from>
    <xdr:to>
      <xdr:col>14</xdr:col>
      <xdr:colOff>228600</xdr:colOff>
      <xdr:row>53</xdr:row>
      <xdr:rowOff>38100</xdr:rowOff>
    </xdr:to>
    <xdr:pic>
      <xdr:nvPicPr>
        <xdr:cNvPr id="39022" name="Picture 2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94488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21</xdr:row>
      <xdr:rowOff>19050</xdr:rowOff>
    </xdr:from>
    <xdr:to>
      <xdr:col>5</xdr:col>
      <xdr:colOff>0</xdr:colOff>
      <xdr:row>23</xdr:row>
      <xdr:rowOff>38100</xdr:rowOff>
    </xdr:to>
    <xdr:pic>
      <xdr:nvPicPr>
        <xdr:cNvPr id="39023"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4448175"/>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21</xdr:row>
      <xdr:rowOff>19050</xdr:rowOff>
    </xdr:from>
    <xdr:to>
      <xdr:col>14</xdr:col>
      <xdr:colOff>228600</xdr:colOff>
      <xdr:row>23</xdr:row>
      <xdr:rowOff>38100</xdr:rowOff>
    </xdr:to>
    <xdr:pic>
      <xdr:nvPicPr>
        <xdr:cNvPr id="39024" name="Picture 2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44481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27</xdr:row>
      <xdr:rowOff>19050</xdr:rowOff>
    </xdr:from>
    <xdr:to>
      <xdr:col>5</xdr:col>
      <xdr:colOff>0</xdr:colOff>
      <xdr:row>29</xdr:row>
      <xdr:rowOff>38100</xdr:rowOff>
    </xdr:to>
    <xdr:pic>
      <xdr:nvPicPr>
        <xdr:cNvPr id="39025"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5467350"/>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39</xdr:row>
      <xdr:rowOff>19050</xdr:rowOff>
    </xdr:from>
    <xdr:to>
      <xdr:col>5</xdr:col>
      <xdr:colOff>0</xdr:colOff>
      <xdr:row>41</xdr:row>
      <xdr:rowOff>38100</xdr:rowOff>
    </xdr:to>
    <xdr:pic>
      <xdr:nvPicPr>
        <xdr:cNvPr id="39026"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7458075"/>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19050</xdr:rowOff>
    </xdr:from>
    <xdr:to>
      <xdr:col>14</xdr:col>
      <xdr:colOff>228600</xdr:colOff>
      <xdr:row>41</xdr:row>
      <xdr:rowOff>38100</xdr:rowOff>
    </xdr:to>
    <xdr:pic>
      <xdr:nvPicPr>
        <xdr:cNvPr id="39027" name="Picture 2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74580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27</xdr:row>
      <xdr:rowOff>9525</xdr:rowOff>
    </xdr:from>
    <xdr:to>
      <xdr:col>14</xdr:col>
      <xdr:colOff>228600</xdr:colOff>
      <xdr:row>29</xdr:row>
      <xdr:rowOff>28575</xdr:rowOff>
    </xdr:to>
    <xdr:pic>
      <xdr:nvPicPr>
        <xdr:cNvPr id="39028" name="Picture 3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54578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51</xdr:row>
      <xdr:rowOff>19050</xdr:rowOff>
    </xdr:from>
    <xdr:to>
      <xdr:col>5</xdr:col>
      <xdr:colOff>0</xdr:colOff>
      <xdr:row>53</xdr:row>
      <xdr:rowOff>38100</xdr:rowOff>
    </xdr:to>
    <xdr:pic>
      <xdr:nvPicPr>
        <xdr:cNvPr id="39029" name="Picture 33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94488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28575</xdr:colOff>
      <xdr:row>7</xdr:row>
      <xdr:rowOff>19050</xdr:rowOff>
    </xdr:from>
    <xdr:to>
      <xdr:col>4</xdr:col>
      <xdr:colOff>171450</xdr:colOff>
      <xdr:row>9</xdr:row>
      <xdr:rowOff>28575</xdr:rowOff>
    </xdr:to>
    <xdr:pic>
      <xdr:nvPicPr>
        <xdr:cNvPr id="41069"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2143125"/>
          <a:ext cx="3238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21</xdr:row>
      <xdr:rowOff>9525</xdr:rowOff>
    </xdr:from>
    <xdr:to>
      <xdr:col>4</xdr:col>
      <xdr:colOff>171450</xdr:colOff>
      <xdr:row>23</xdr:row>
      <xdr:rowOff>19050</xdr:rowOff>
    </xdr:to>
    <xdr:pic>
      <xdr:nvPicPr>
        <xdr:cNvPr id="41070"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4457700"/>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27</xdr:row>
      <xdr:rowOff>19050</xdr:rowOff>
    </xdr:from>
    <xdr:to>
      <xdr:col>4</xdr:col>
      <xdr:colOff>171450</xdr:colOff>
      <xdr:row>29</xdr:row>
      <xdr:rowOff>28575</xdr:rowOff>
    </xdr:to>
    <xdr:pic>
      <xdr:nvPicPr>
        <xdr:cNvPr id="41071"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5495925"/>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39</xdr:row>
      <xdr:rowOff>19050</xdr:rowOff>
    </xdr:from>
    <xdr:to>
      <xdr:col>4</xdr:col>
      <xdr:colOff>171450</xdr:colOff>
      <xdr:row>41</xdr:row>
      <xdr:rowOff>28575</xdr:rowOff>
    </xdr:to>
    <xdr:pic>
      <xdr:nvPicPr>
        <xdr:cNvPr id="41072" name="Picture 26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7496175"/>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51</xdr:row>
      <xdr:rowOff>19050</xdr:rowOff>
    </xdr:from>
    <xdr:to>
      <xdr:col>4</xdr:col>
      <xdr:colOff>171450</xdr:colOff>
      <xdr:row>53</xdr:row>
      <xdr:rowOff>28575</xdr:rowOff>
    </xdr:to>
    <xdr:pic>
      <xdr:nvPicPr>
        <xdr:cNvPr id="41073" name="Picture 2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9496425"/>
          <a:ext cx="314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9525</xdr:rowOff>
    </xdr:from>
    <xdr:to>
      <xdr:col>14</xdr:col>
      <xdr:colOff>228600</xdr:colOff>
      <xdr:row>9</xdr:row>
      <xdr:rowOff>19050</xdr:rowOff>
    </xdr:to>
    <xdr:pic>
      <xdr:nvPicPr>
        <xdr:cNvPr id="41074" name="Picture 26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2133600"/>
          <a:ext cx="3238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21</xdr:row>
      <xdr:rowOff>9525</xdr:rowOff>
    </xdr:from>
    <xdr:to>
      <xdr:col>14</xdr:col>
      <xdr:colOff>228600</xdr:colOff>
      <xdr:row>23</xdr:row>
      <xdr:rowOff>19050</xdr:rowOff>
    </xdr:to>
    <xdr:pic>
      <xdr:nvPicPr>
        <xdr:cNvPr id="41075" name="Picture 2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4457700"/>
          <a:ext cx="3238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27</xdr:row>
      <xdr:rowOff>9525</xdr:rowOff>
    </xdr:from>
    <xdr:to>
      <xdr:col>14</xdr:col>
      <xdr:colOff>228600</xdr:colOff>
      <xdr:row>29</xdr:row>
      <xdr:rowOff>19050</xdr:rowOff>
    </xdr:to>
    <xdr:pic>
      <xdr:nvPicPr>
        <xdr:cNvPr id="41076" name="Picture 26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5486400"/>
          <a:ext cx="3238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19050</xdr:rowOff>
    </xdr:from>
    <xdr:to>
      <xdr:col>14</xdr:col>
      <xdr:colOff>228600</xdr:colOff>
      <xdr:row>41</xdr:row>
      <xdr:rowOff>28575</xdr:rowOff>
    </xdr:to>
    <xdr:pic>
      <xdr:nvPicPr>
        <xdr:cNvPr id="41077" name="Picture 2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7496175"/>
          <a:ext cx="3238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19050</xdr:rowOff>
    </xdr:from>
    <xdr:to>
      <xdr:col>14</xdr:col>
      <xdr:colOff>228600</xdr:colOff>
      <xdr:row>53</xdr:row>
      <xdr:rowOff>28575</xdr:rowOff>
    </xdr:to>
    <xdr:pic>
      <xdr:nvPicPr>
        <xdr:cNvPr id="41078" name="Picture 26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9496425"/>
          <a:ext cx="3238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9525</xdr:colOff>
      <xdr:row>6</xdr:row>
      <xdr:rowOff>152400</xdr:rowOff>
    </xdr:from>
    <xdr:to>
      <xdr:col>4</xdr:col>
      <xdr:colOff>152400</xdr:colOff>
      <xdr:row>8</xdr:row>
      <xdr:rowOff>123825</xdr:rowOff>
    </xdr:to>
    <xdr:pic>
      <xdr:nvPicPr>
        <xdr:cNvPr id="42001"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0" y="21621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21</xdr:row>
      <xdr:rowOff>0</xdr:rowOff>
    </xdr:from>
    <xdr:to>
      <xdr:col>4</xdr:col>
      <xdr:colOff>171450</xdr:colOff>
      <xdr:row>23</xdr:row>
      <xdr:rowOff>19050</xdr:rowOff>
    </xdr:to>
    <xdr:pic>
      <xdr:nvPicPr>
        <xdr:cNvPr id="42002"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45339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27</xdr:row>
      <xdr:rowOff>9525</xdr:rowOff>
    </xdr:from>
    <xdr:to>
      <xdr:col>4</xdr:col>
      <xdr:colOff>171450</xdr:colOff>
      <xdr:row>29</xdr:row>
      <xdr:rowOff>28575</xdr:rowOff>
    </xdr:to>
    <xdr:pic>
      <xdr:nvPicPr>
        <xdr:cNvPr id="42003"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5562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39</xdr:row>
      <xdr:rowOff>9525</xdr:rowOff>
    </xdr:from>
    <xdr:to>
      <xdr:col>4</xdr:col>
      <xdr:colOff>171450</xdr:colOff>
      <xdr:row>41</xdr:row>
      <xdr:rowOff>28575</xdr:rowOff>
    </xdr:to>
    <xdr:pic>
      <xdr:nvPicPr>
        <xdr:cNvPr id="42004" name="Picture 26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75533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51</xdr:row>
      <xdr:rowOff>0</xdr:rowOff>
    </xdr:from>
    <xdr:to>
      <xdr:col>4</xdr:col>
      <xdr:colOff>171450</xdr:colOff>
      <xdr:row>53</xdr:row>
      <xdr:rowOff>19050</xdr:rowOff>
    </xdr:to>
    <xdr:pic>
      <xdr:nvPicPr>
        <xdr:cNvPr id="42005" name="Picture 2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95345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7</xdr:row>
      <xdr:rowOff>9525</xdr:rowOff>
    </xdr:from>
    <xdr:to>
      <xdr:col>14</xdr:col>
      <xdr:colOff>152400</xdr:colOff>
      <xdr:row>9</xdr:row>
      <xdr:rowOff>28575</xdr:rowOff>
    </xdr:to>
    <xdr:pic>
      <xdr:nvPicPr>
        <xdr:cNvPr id="42006" name="Picture 26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22288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21</xdr:row>
      <xdr:rowOff>0</xdr:rowOff>
    </xdr:from>
    <xdr:to>
      <xdr:col>14</xdr:col>
      <xdr:colOff>171450</xdr:colOff>
      <xdr:row>23</xdr:row>
      <xdr:rowOff>19050</xdr:rowOff>
    </xdr:to>
    <xdr:pic>
      <xdr:nvPicPr>
        <xdr:cNvPr id="42007" name="Picture 2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45339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27</xdr:row>
      <xdr:rowOff>28575</xdr:rowOff>
    </xdr:from>
    <xdr:to>
      <xdr:col>14</xdr:col>
      <xdr:colOff>152400</xdr:colOff>
      <xdr:row>29</xdr:row>
      <xdr:rowOff>47625</xdr:rowOff>
    </xdr:to>
    <xdr:pic>
      <xdr:nvPicPr>
        <xdr:cNvPr id="42008" name="Picture 26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55816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39</xdr:row>
      <xdr:rowOff>0</xdr:rowOff>
    </xdr:from>
    <xdr:to>
      <xdr:col>14</xdr:col>
      <xdr:colOff>171450</xdr:colOff>
      <xdr:row>41</xdr:row>
      <xdr:rowOff>19050</xdr:rowOff>
    </xdr:to>
    <xdr:pic>
      <xdr:nvPicPr>
        <xdr:cNvPr id="42009" name="Picture 2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75438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51</xdr:row>
      <xdr:rowOff>19050</xdr:rowOff>
    </xdr:from>
    <xdr:to>
      <xdr:col>14</xdr:col>
      <xdr:colOff>171450</xdr:colOff>
      <xdr:row>53</xdr:row>
      <xdr:rowOff>38100</xdr:rowOff>
    </xdr:to>
    <xdr:pic>
      <xdr:nvPicPr>
        <xdr:cNvPr id="42010" name="Picture 26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95535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28575</xdr:colOff>
      <xdr:row>7</xdr:row>
      <xdr:rowOff>19050</xdr:rowOff>
    </xdr:from>
    <xdr:to>
      <xdr:col>4</xdr:col>
      <xdr:colOff>171450</xdr:colOff>
      <xdr:row>9</xdr:row>
      <xdr:rowOff>38100</xdr:rowOff>
    </xdr:to>
    <xdr:pic>
      <xdr:nvPicPr>
        <xdr:cNvPr id="43025"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21526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21</xdr:row>
      <xdr:rowOff>9525</xdr:rowOff>
    </xdr:from>
    <xdr:to>
      <xdr:col>4</xdr:col>
      <xdr:colOff>180975</xdr:colOff>
      <xdr:row>23</xdr:row>
      <xdr:rowOff>28575</xdr:rowOff>
    </xdr:to>
    <xdr:pic>
      <xdr:nvPicPr>
        <xdr:cNvPr id="43026"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44577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27</xdr:row>
      <xdr:rowOff>19050</xdr:rowOff>
    </xdr:from>
    <xdr:to>
      <xdr:col>4</xdr:col>
      <xdr:colOff>171450</xdr:colOff>
      <xdr:row>29</xdr:row>
      <xdr:rowOff>38100</xdr:rowOff>
    </xdr:to>
    <xdr:pic>
      <xdr:nvPicPr>
        <xdr:cNvPr id="43027"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54864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39</xdr:row>
      <xdr:rowOff>19050</xdr:rowOff>
    </xdr:from>
    <xdr:to>
      <xdr:col>4</xdr:col>
      <xdr:colOff>180975</xdr:colOff>
      <xdr:row>41</xdr:row>
      <xdr:rowOff>38100</xdr:rowOff>
    </xdr:to>
    <xdr:pic>
      <xdr:nvPicPr>
        <xdr:cNvPr id="43028" name="Picture 26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74771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51</xdr:row>
      <xdr:rowOff>19050</xdr:rowOff>
    </xdr:from>
    <xdr:to>
      <xdr:col>4</xdr:col>
      <xdr:colOff>180975</xdr:colOff>
      <xdr:row>53</xdr:row>
      <xdr:rowOff>38100</xdr:rowOff>
    </xdr:to>
    <xdr:pic>
      <xdr:nvPicPr>
        <xdr:cNvPr id="43029" name="Picture 2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94678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19050</xdr:rowOff>
    </xdr:from>
    <xdr:to>
      <xdr:col>14</xdr:col>
      <xdr:colOff>228600</xdr:colOff>
      <xdr:row>9</xdr:row>
      <xdr:rowOff>38100</xdr:rowOff>
    </xdr:to>
    <xdr:pic>
      <xdr:nvPicPr>
        <xdr:cNvPr id="43030" name="Picture 26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21526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21</xdr:row>
      <xdr:rowOff>19050</xdr:rowOff>
    </xdr:from>
    <xdr:to>
      <xdr:col>14</xdr:col>
      <xdr:colOff>238125</xdr:colOff>
      <xdr:row>23</xdr:row>
      <xdr:rowOff>38100</xdr:rowOff>
    </xdr:to>
    <xdr:pic>
      <xdr:nvPicPr>
        <xdr:cNvPr id="43031" name="Picture 2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43475" y="44672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27</xdr:row>
      <xdr:rowOff>19050</xdr:rowOff>
    </xdr:from>
    <xdr:to>
      <xdr:col>14</xdr:col>
      <xdr:colOff>228600</xdr:colOff>
      <xdr:row>29</xdr:row>
      <xdr:rowOff>38100</xdr:rowOff>
    </xdr:to>
    <xdr:pic>
      <xdr:nvPicPr>
        <xdr:cNvPr id="43032" name="Picture 26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54864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19050</xdr:rowOff>
    </xdr:from>
    <xdr:to>
      <xdr:col>14</xdr:col>
      <xdr:colOff>228600</xdr:colOff>
      <xdr:row>41</xdr:row>
      <xdr:rowOff>38100</xdr:rowOff>
    </xdr:to>
    <xdr:pic>
      <xdr:nvPicPr>
        <xdr:cNvPr id="43033" name="Picture 2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74771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19050</xdr:rowOff>
    </xdr:from>
    <xdr:to>
      <xdr:col>14</xdr:col>
      <xdr:colOff>228600</xdr:colOff>
      <xdr:row>53</xdr:row>
      <xdr:rowOff>38100</xdr:rowOff>
    </xdr:to>
    <xdr:pic>
      <xdr:nvPicPr>
        <xdr:cNvPr id="43034" name="Picture 26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94678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38100</xdr:colOff>
      <xdr:row>7</xdr:row>
      <xdr:rowOff>9525</xdr:rowOff>
    </xdr:from>
    <xdr:to>
      <xdr:col>5</xdr:col>
      <xdr:colOff>0</xdr:colOff>
      <xdr:row>9</xdr:row>
      <xdr:rowOff>38100</xdr:rowOff>
    </xdr:to>
    <xdr:pic>
      <xdr:nvPicPr>
        <xdr:cNvPr id="44048"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21240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21</xdr:row>
      <xdr:rowOff>9525</xdr:rowOff>
    </xdr:from>
    <xdr:to>
      <xdr:col>4</xdr:col>
      <xdr:colOff>180975</xdr:colOff>
      <xdr:row>23</xdr:row>
      <xdr:rowOff>28575</xdr:rowOff>
    </xdr:to>
    <xdr:pic>
      <xdr:nvPicPr>
        <xdr:cNvPr id="44049"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44386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27</xdr:row>
      <xdr:rowOff>9525</xdr:rowOff>
    </xdr:from>
    <xdr:to>
      <xdr:col>4</xdr:col>
      <xdr:colOff>171450</xdr:colOff>
      <xdr:row>29</xdr:row>
      <xdr:rowOff>28575</xdr:rowOff>
    </xdr:to>
    <xdr:pic>
      <xdr:nvPicPr>
        <xdr:cNvPr id="44050"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54578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39</xdr:row>
      <xdr:rowOff>9525</xdr:rowOff>
    </xdr:from>
    <xdr:to>
      <xdr:col>4</xdr:col>
      <xdr:colOff>171450</xdr:colOff>
      <xdr:row>41</xdr:row>
      <xdr:rowOff>28575</xdr:rowOff>
    </xdr:to>
    <xdr:pic>
      <xdr:nvPicPr>
        <xdr:cNvPr id="44051"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74485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9525</xdr:rowOff>
    </xdr:from>
    <xdr:to>
      <xdr:col>14</xdr:col>
      <xdr:colOff>228600</xdr:colOff>
      <xdr:row>9</xdr:row>
      <xdr:rowOff>28575</xdr:rowOff>
    </xdr:to>
    <xdr:pic>
      <xdr:nvPicPr>
        <xdr:cNvPr id="44052" name="Picture 2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21240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21</xdr:row>
      <xdr:rowOff>19050</xdr:rowOff>
    </xdr:from>
    <xdr:to>
      <xdr:col>14</xdr:col>
      <xdr:colOff>219075</xdr:colOff>
      <xdr:row>23</xdr:row>
      <xdr:rowOff>38100</xdr:rowOff>
    </xdr:to>
    <xdr:pic>
      <xdr:nvPicPr>
        <xdr:cNvPr id="44053" name="Picture 26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5" y="44481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27</xdr:row>
      <xdr:rowOff>9525</xdr:rowOff>
    </xdr:from>
    <xdr:to>
      <xdr:col>14</xdr:col>
      <xdr:colOff>219075</xdr:colOff>
      <xdr:row>29</xdr:row>
      <xdr:rowOff>28575</xdr:rowOff>
    </xdr:to>
    <xdr:pic>
      <xdr:nvPicPr>
        <xdr:cNvPr id="44054" name="Picture 2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5" y="54578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19050</xdr:rowOff>
    </xdr:from>
    <xdr:to>
      <xdr:col>14</xdr:col>
      <xdr:colOff>228600</xdr:colOff>
      <xdr:row>41</xdr:row>
      <xdr:rowOff>38100</xdr:rowOff>
    </xdr:to>
    <xdr:pic>
      <xdr:nvPicPr>
        <xdr:cNvPr id="44055" name="Picture 26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74580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51</xdr:row>
      <xdr:rowOff>19050</xdr:rowOff>
    </xdr:from>
    <xdr:to>
      <xdr:col>5</xdr:col>
      <xdr:colOff>0</xdr:colOff>
      <xdr:row>53</xdr:row>
      <xdr:rowOff>38100</xdr:rowOff>
    </xdr:to>
    <xdr:pic>
      <xdr:nvPicPr>
        <xdr:cNvPr id="44056" name="Picture 33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94488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9525</xdr:rowOff>
    </xdr:from>
    <xdr:to>
      <xdr:col>14</xdr:col>
      <xdr:colOff>228600</xdr:colOff>
      <xdr:row>53</xdr:row>
      <xdr:rowOff>28575</xdr:rowOff>
    </xdr:to>
    <xdr:pic>
      <xdr:nvPicPr>
        <xdr:cNvPr id="44057" name="Picture 33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94392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38100</xdr:colOff>
      <xdr:row>7</xdr:row>
      <xdr:rowOff>19050</xdr:rowOff>
    </xdr:from>
    <xdr:to>
      <xdr:col>5</xdr:col>
      <xdr:colOff>0</xdr:colOff>
      <xdr:row>9</xdr:row>
      <xdr:rowOff>38100</xdr:rowOff>
    </xdr:to>
    <xdr:pic>
      <xdr:nvPicPr>
        <xdr:cNvPr id="40045"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8475" y="2133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21</xdr:row>
      <xdr:rowOff>19050</xdr:rowOff>
    </xdr:from>
    <xdr:to>
      <xdr:col>5</xdr:col>
      <xdr:colOff>0</xdr:colOff>
      <xdr:row>23</xdr:row>
      <xdr:rowOff>38100</xdr:rowOff>
    </xdr:to>
    <xdr:pic>
      <xdr:nvPicPr>
        <xdr:cNvPr id="40046"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8475" y="44481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27</xdr:row>
      <xdr:rowOff>9525</xdr:rowOff>
    </xdr:from>
    <xdr:to>
      <xdr:col>5</xdr:col>
      <xdr:colOff>0</xdr:colOff>
      <xdr:row>29</xdr:row>
      <xdr:rowOff>28575</xdr:rowOff>
    </xdr:to>
    <xdr:pic>
      <xdr:nvPicPr>
        <xdr:cNvPr id="40047"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8475" y="54578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39</xdr:row>
      <xdr:rowOff>19050</xdr:rowOff>
    </xdr:from>
    <xdr:to>
      <xdr:col>5</xdr:col>
      <xdr:colOff>0</xdr:colOff>
      <xdr:row>41</xdr:row>
      <xdr:rowOff>38100</xdr:rowOff>
    </xdr:to>
    <xdr:pic>
      <xdr:nvPicPr>
        <xdr:cNvPr id="40048" name="Picture 26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8475" y="74580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19050</xdr:rowOff>
    </xdr:from>
    <xdr:to>
      <xdr:col>14</xdr:col>
      <xdr:colOff>228600</xdr:colOff>
      <xdr:row>9</xdr:row>
      <xdr:rowOff>38100</xdr:rowOff>
    </xdr:to>
    <xdr:pic>
      <xdr:nvPicPr>
        <xdr:cNvPr id="40049" name="Picture 26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2133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21</xdr:row>
      <xdr:rowOff>19050</xdr:rowOff>
    </xdr:from>
    <xdr:to>
      <xdr:col>14</xdr:col>
      <xdr:colOff>228600</xdr:colOff>
      <xdr:row>23</xdr:row>
      <xdr:rowOff>38100</xdr:rowOff>
    </xdr:to>
    <xdr:pic>
      <xdr:nvPicPr>
        <xdr:cNvPr id="40050" name="Picture 2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44481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27</xdr:row>
      <xdr:rowOff>19050</xdr:rowOff>
    </xdr:from>
    <xdr:to>
      <xdr:col>14</xdr:col>
      <xdr:colOff>238125</xdr:colOff>
      <xdr:row>29</xdr:row>
      <xdr:rowOff>38100</xdr:rowOff>
    </xdr:to>
    <xdr:pic>
      <xdr:nvPicPr>
        <xdr:cNvPr id="40051" name="Picture 26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05375" y="54673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9525</xdr:rowOff>
    </xdr:from>
    <xdr:to>
      <xdr:col>14</xdr:col>
      <xdr:colOff>228600</xdr:colOff>
      <xdr:row>41</xdr:row>
      <xdr:rowOff>28575</xdr:rowOff>
    </xdr:to>
    <xdr:pic>
      <xdr:nvPicPr>
        <xdr:cNvPr id="40052" name="Picture 2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74485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19050</xdr:rowOff>
    </xdr:from>
    <xdr:to>
      <xdr:col>14</xdr:col>
      <xdr:colOff>228600</xdr:colOff>
      <xdr:row>53</xdr:row>
      <xdr:rowOff>38100</xdr:rowOff>
    </xdr:to>
    <xdr:pic>
      <xdr:nvPicPr>
        <xdr:cNvPr id="40053" name="Picture 26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5850" y="94488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51</xdr:row>
      <xdr:rowOff>19050</xdr:rowOff>
    </xdr:from>
    <xdr:to>
      <xdr:col>5</xdr:col>
      <xdr:colOff>0</xdr:colOff>
      <xdr:row>53</xdr:row>
      <xdr:rowOff>38100</xdr:rowOff>
    </xdr:to>
    <xdr:pic>
      <xdr:nvPicPr>
        <xdr:cNvPr id="40054" name="Picture 33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8475" y="94488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47625</xdr:colOff>
      <xdr:row>7</xdr:row>
      <xdr:rowOff>19050</xdr:rowOff>
    </xdr:from>
    <xdr:to>
      <xdr:col>5</xdr:col>
      <xdr:colOff>9525</xdr:colOff>
      <xdr:row>9</xdr:row>
      <xdr:rowOff>38100</xdr:rowOff>
    </xdr:to>
    <xdr:pic>
      <xdr:nvPicPr>
        <xdr:cNvPr id="98324" name="Picture 2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2775" y="21526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20</xdr:row>
      <xdr:rowOff>200025</xdr:rowOff>
    </xdr:from>
    <xdr:to>
      <xdr:col>5</xdr:col>
      <xdr:colOff>9525</xdr:colOff>
      <xdr:row>23</xdr:row>
      <xdr:rowOff>9525</xdr:rowOff>
    </xdr:to>
    <xdr:pic>
      <xdr:nvPicPr>
        <xdr:cNvPr id="98325" name="Picture 20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2775" y="44386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xdr:colOff>
      <xdr:row>27</xdr:row>
      <xdr:rowOff>0</xdr:rowOff>
    </xdr:from>
    <xdr:to>
      <xdr:col>5</xdr:col>
      <xdr:colOff>28575</xdr:colOff>
      <xdr:row>29</xdr:row>
      <xdr:rowOff>19050</xdr:rowOff>
    </xdr:to>
    <xdr:pic>
      <xdr:nvPicPr>
        <xdr:cNvPr id="98326" name="Picture 20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62300" y="5467350"/>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38</xdr:row>
      <xdr:rowOff>209550</xdr:rowOff>
    </xdr:from>
    <xdr:to>
      <xdr:col>4</xdr:col>
      <xdr:colOff>180975</xdr:colOff>
      <xdr:row>41</xdr:row>
      <xdr:rowOff>19050</xdr:rowOff>
    </xdr:to>
    <xdr:pic>
      <xdr:nvPicPr>
        <xdr:cNvPr id="98327" name="Picture 20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3725" y="7458075"/>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19050</xdr:rowOff>
    </xdr:from>
    <xdr:to>
      <xdr:col>14</xdr:col>
      <xdr:colOff>228600</xdr:colOff>
      <xdr:row>9</xdr:row>
      <xdr:rowOff>38100</xdr:rowOff>
    </xdr:to>
    <xdr:pic>
      <xdr:nvPicPr>
        <xdr:cNvPr id="98328" name="Picture 20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00625" y="21526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21</xdr:row>
      <xdr:rowOff>19050</xdr:rowOff>
    </xdr:from>
    <xdr:to>
      <xdr:col>14</xdr:col>
      <xdr:colOff>228600</xdr:colOff>
      <xdr:row>23</xdr:row>
      <xdr:rowOff>38100</xdr:rowOff>
    </xdr:to>
    <xdr:pic>
      <xdr:nvPicPr>
        <xdr:cNvPr id="98329" name="Picture 2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00625" y="44672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27</xdr:row>
      <xdr:rowOff>19050</xdr:rowOff>
    </xdr:from>
    <xdr:to>
      <xdr:col>14</xdr:col>
      <xdr:colOff>228600</xdr:colOff>
      <xdr:row>29</xdr:row>
      <xdr:rowOff>38100</xdr:rowOff>
    </xdr:to>
    <xdr:pic>
      <xdr:nvPicPr>
        <xdr:cNvPr id="98330" name="Picture 2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00625" y="54864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19050</xdr:rowOff>
    </xdr:from>
    <xdr:to>
      <xdr:col>14</xdr:col>
      <xdr:colOff>228600</xdr:colOff>
      <xdr:row>41</xdr:row>
      <xdr:rowOff>38100</xdr:rowOff>
    </xdr:to>
    <xdr:pic>
      <xdr:nvPicPr>
        <xdr:cNvPr id="98331" name="Picture 21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00625" y="74771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19050</xdr:rowOff>
    </xdr:from>
    <xdr:to>
      <xdr:col>14</xdr:col>
      <xdr:colOff>228600</xdr:colOff>
      <xdr:row>53</xdr:row>
      <xdr:rowOff>38100</xdr:rowOff>
    </xdr:to>
    <xdr:pic>
      <xdr:nvPicPr>
        <xdr:cNvPr id="98332" name="Picture 2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00625" y="94678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xdr:colOff>
      <xdr:row>51</xdr:row>
      <xdr:rowOff>19050</xdr:rowOff>
    </xdr:from>
    <xdr:to>
      <xdr:col>5</xdr:col>
      <xdr:colOff>19050</xdr:colOff>
      <xdr:row>53</xdr:row>
      <xdr:rowOff>38100</xdr:rowOff>
    </xdr:to>
    <xdr:pic>
      <xdr:nvPicPr>
        <xdr:cNvPr id="98333" name="Picture 20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62300" y="94678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1638300</xdr:colOff>
      <xdr:row>54</xdr:row>
      <xdr:rowOff>85725</xdr:rowOff>
    </xdr:from>
    <xdr:to>
      <xdr:col>2</xdr:col>
      <xdr:colOff>1638300</xdr:colOff>
      <xdr:row>55</xdr:row>
      <xdr:rowOff>1743075</xdr:rowOff>
    </xdr:to>
    <xdr:pic>
      <xdr:nvPicPr>
        <xdr:cNvPr id="32769" name="Picture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25993725"/>
          <a:ext cx="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53</xdr:row>
      <xdr:rowOff>228600</xdr:rowOff>
    </xdr:from>
    <xdr:to>
      <xdr:col>2</xdr:col>
      <xdr:colOff>1219200</xdr:colOff>
      <xdr:row>54</xdr:row>
      <xdr:rowOff>9525</xdr:rowOff>
    </xdr:to>
    <xdr:pic>
      <xdr:nvPicPr>
        <xdr:cNvPr id="32770" name="Picture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3800" y="25908000"/>
          <a:ext cx="10001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1019175</xdr:colOff>
      <xdr:row>97</xdr:row>
      <xdr:rowOff>0</xdr:rowOff>
    </xdr:from>
    <xdr:to>
      <xdr:col>2</xdr:col>
      <xdr:colOff>1885950</xdr:colOff>
      <xdr:row>100</xdr:row>
      <xdr:rowOff>257175</xdr:rowOff>
    </xdr:to>
    <xdr:pic>
      <xdr:nvPicPr>
        <xdr:cNvPr id="32771" name="Picture 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43900" y="50311050"/>
          <a:ext cx="8667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97</xdr:row>
      <xdr:rowOff>9525</xdr:rowOff>
    </xdr:from>
    <xdr:to>
      <xdr:col>2</xdr:col>
      <xdr:colOff>981075</xdr:colOff>
      <xdr:row>100</xdr:row>
      <xdr:rowOff>257175</xdr:rowOff>
    </xdr:to>
    <xdr:pic>
      <xdr:nvPicPr>
        <xdr:cNvPr id="32772" name="Picture 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58075" y="50320575"/>
          <a:ext cx="8477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1914525</xdr:colOff>
      <xdr:row>97</xdr:row>
      <xdr:rowOff>0</xdr:rowOff>
    </xdr:from>
    <xdr:to>
      <xdr:col>2</xdr:col>
      <xdr:colOff>2771775</xdr:colOff>
      <xdr:row>100</xdr:row>
      <xdr:rowOff>257175</xdr:rowOff>
    </xdr:to>
    <xdr:pic>
      <xdr:nvPicPr>
        <xdr:cNvPr id="32773" name="Picture 1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39250" y="50311050"/>
          <a:ext cx="8572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0</xdr:row>
      <xdr:rowOff>57150</xdr:rowOff>
    </xdr:from>
    <xdr:to>
      <xdr:col>1</xdr:col>
      <xdr:colOff>1381125</xdr:colOff>
      <xdr:row>1</xdr:row>
      <xdr:rowOff>180975</xdr:rowOff>
    </xdr:to>
    <xdr:pic>
      <xdr:nvPicPr>
        <xdr:cNvPr id="32774" name="Picture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57150"/>
          <a:ext cx="11049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266700</xdr:colOff>
      <xdr:row>64</xdr:row>
      <xdr:rowOff>9525</xdr:rowOff>
    </xdr:from>
    <xdr:to>
      <xdr:col>2</xdr:col>
      <xdr:colOff>3514725</xdr:colOff>
      <xdr:row>66</xdr:row>
      <xdr:rowOff>676275</xdr:rowOff>
    </xdr:to>
    <xdr:pic>
      <xdr:nvPicPr>
        <xdr:cNvPr id="32775" name="Picture 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91425" y="33747075"/>
          <a:ext cx="3248025"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42</xdr:row>
      <xdr:rowOff>238125</xdr:rowOff>
    </xdr:from>
    <xdr:to>
      <xdr:col>2</xdr:col>
      <xdr:colOff>3638550</xdr:colOff>
      <xdr:row>45</xdr:row>
      <xdr:rowOff>771525</xdr:rowOff>
    </xdr:to>
    <xdr:pic>
      <xdr:nvPicPr>
        <xdr:cNvPr id="32776" name="Picture 2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15225" y="18630900"/>
          <a:ext cx="3448050"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47</xdr:row>
      <xdr:rowOff>219075</xdr:rowOff>
    </xdr:from>
    <xdr:to>
      <xdr:col>2</xdr:col>
      <xdr:colOff>3619500</xdr:colOff>
      <xdr:row>52</xdr:row>
      <xdr:rowOff>295275</xdr:rowOff>
    </xdr:to>
    <xdr:pic>
      <xdr:nvPicPr>
        <xdr:cNvPr id="32777" name="Picture 2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77125" y="22860000"/>
          <a:ext cx="3467100"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2790825</xdr:colOff>
      <xdr:row>96</xdr:row>
      <xdr:rowOff>247650</xdr:rowOff>
    </xdr:from>
    <xdr:to>
      <xdr:col>2</xdr:col>
      <xdr:colOff>3581400</xdr:colOff>
      <xdr:row>100</xdr:row>
      <xdr:rowOff>257175</xdr:rowOff>
    </xdr:to>
    <xdr:pic>
      <xdr:nvPicPr>
        <xdr:cNvPr id="32778" name="Afbeelding 1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115550" y="50282475"/>
          <a:ext cx="7905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78</xdr:row>
      <xdr:rowOff>238125</xdr:rowOff>
    </xdr:from>
    <xdr:to>
      <xdr:col>2</xdr:col>
      <xdr:colOff>3505200</xdr:colOff>
      <xdr:row>81</xdr:row>
      <xdr:rowOff>142875</xdr:rowOff>
    </xdr:to>
    <xdr:pic>
      <xdr:nvPicPr>
        <xdr:cNvPr id="32779" name="Afbeelding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505700" y="42224325"/>
          <a:ext cx="33242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323850</xdr:colOff>
      <xdr:row>3</xdr:row>
      <xdr:rowOff>47625</xdr:rowOff>
    </xdr:from>
    <xdr:to>
      <xdr:col>3</xdr:col>
      <xdr:colOff>0</xdr:colOff>
      <xdr:row>9</xdr:row>
      <xdr:rowOff>0</xdr:rowOff>
    </xdr:to>
    <xdr:pic>
      <xdr:nvPicPr>
        <xdr:cNvPr id="32780" name="Afbeelding 8"/>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48575" y="1228725"/>
          <a:ext cx="3400425" cy="305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55</xdr:row>
      <xdr:rowOff>38100</xdr:rowOff>
    </xdr:from>
    <xdr:to>
      <xdr:col>3</xdr:col>
      <xdr:colOff>0</xdr:colOff>
      <xdr:row>61</xdr:row>
      <xdr:rowOff>628650</xdr:rowOff>
    </xdr:to>
    <xdr:pic>
      <xdr:nvPicPr>
        <xdr:cNvPr id="32781" name="Afbeelding 10"/>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34275" y="26203275"/>
          <a:ext cx="3514725" cy="611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38100</xdr:colOff>
      <xdr:row>7</xdr:row>
      <xdr:rowOff>9525</xdr:rowOff>
    </xdr:from>
    <xdr:to>
      <xdr:col>5</xdr:col>
      <xdr:colOff>0</xdr:colOff>
      <xdr:row>9</xdr:row>
      <xdr:rowOff>28575</xdr:rowOff>
    </xdr:to>
    <xdr:pic>
      <xdr:nvPicPr>
        <xdr:cNvPr id="1441" name="Picture 32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76625" y="21907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9525</xdr:rowOff>
    </xdr:from>
    <xdr:to>
      <xdr:col>14</xdr:col>
      <xdr:colOff>228600</xdr:colOff>
      <xdr:row>9</xdr:row>
      <xdr:rowOff>28575</xdr:rowOff>
    </xdr:to>
    <xdr:pic>
      <xdr:nvPicPr>
        <xdr:cNvPr id="1442" name="Picture 3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21907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21</xdr:row>
      <xdr:rowOff>9525</xdr:rowOff>
    </xdr:from>
    <xdr:to>
      <xdr:col>5</xdr:col>
      <xdr:colOff>0</xdr:colOff>
      <xdr:row>23</xdr:row>
      <xdr:rowOff>28575</xdr:rowOff>
    </xdr:to>
    <xdr:pic>
      <xdr:nvPicPr>
        <xdr:cNvPr id="1443" name="Picture 3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76625" y="45053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21</xdr:row>
      <xdr:rowOff>9525</xdr:rowOff>
    </xdr:from>
    <xdr:to>
      <xdr:col>14</xdr:col>
      <xdr:colOff>228600</xdr:colOff>
      <xdr:row>23</xdr:row>
      <xdr:rowOff>28575</xdr:rowOff>
    </xdr:to>
    <xdr:pic>
      <xdr:nvPicPr>
        <xdr:cNvPr id="1444" name="Picture 3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45053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27</xdr:row>
      <xdr:rowOff>9525</xdr:rowOff>
    </xdr:from>
    <xdr:to>
      <xdr:col>5</xdr:col>
      <xdr:colOff>0</xdr:colOff>
      <xdr:row>29</xdr:row>
      <xdr:rowOff>28575</xdr:rowOff>
    </xdr:to>
    <xdr:pic>
      <xdr:nvPicPr>
        <xdr:cNvPr id="1445" name="Picture 32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76625" y="55245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27</xdr:row>
      <xdr:rowOff>9525</xdr:rowOff>
    </xdr:from>
    <xdr:to>
      <xdr:col>14</xdr:col>
      <xdr:colOff>228600</xdr:colOff>
      <xdr:row>29</xdr:row>
      <xdr:rowOff>28575</xdr:rowOff>
    </xdr:to>
    <xdr:pic>
      <xdr:nvPicPr>
        <xdr:cNvPr id="1446" name="Picture 3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55245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39</xdr:row>
      <xdr:rowOff>19050</xdr:rowOff>
    </xdr:from>
    <xdr:to>
      <xdr:col>5</xdr:col>
      <xdr:colOff>0</xdr:colOff>
      <xdr:row>41</xdr:row>
      <xdr:rowOff>38100</xdr:rowOff>
    </xdr:to>
    <xdr:pic>
      <xdr:nvPicPr>
        <xdr:cNvPr id="1447" name="Picture 32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76625" y="75247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9525</xdr:rowOff>
    </xdr:from>
    <xdr:to>
      <xdr:col>14</xdr:col>
      <xdr:colOff>228600</xdr:colOff>
      <xdr:row>41</xdr:row>
      <xdr:rowOff>28575</xdr:rowOff>
    </xdr:to>
    <xdr:pic>
      <xdr:nvPicPr>
        <xdr:cNvPr id="1448" name="Picture 32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75152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51</xdr:row>
      <xdr:rowOff>19050</xdr:rowOff>
    </xdr:from>
    <xdr:to>
      <xdr:col>5</xdr:col>
      <xdr:colOff>0</xdr:colOff>
      <xdr:row>53</xdr:row>
      <xdr:rowOff>38100</xdr:rowOff>
    </xdr:to>
    <xdr:pic>
      <xdr:nvPicPr>
        <xdr:cNvPr id="1449" name="Picture 33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76625" y="95154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9525</xdr:rowOff>
    </xdr:from>
    <xdr:to>
      <xdr:col>14</xdr:col>
      <xdr:colOff>228600</xdr:colOff>
      <xdr:row>53</xdr:row>
      <xdr:rowOff>28575</xdr:rowOff>
    </xdr:to>
    <xdr:pic>
      <xdr:nvPicPr>
        <xdr:cNvPr id="1450" name="Picture 33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95059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9525</xdr:colOff>
      <xdr:row>6</xdr:row>
      <xdr:rowOff>152400</xdr:rowOff>
    </xdr:from>
    <xdr:to>
      <xdr:col>4</xdr:col>
      <xdr:colOff>152400</xdr:colOff>
      <xdr:row>8</xdr:row>
      <xdr:rowOff>123825</xdr:rowOff>
    </xdr:to>
    <xdr:pic>
      <xdr:nvPicPr>
        <xdr:cNvPr id="31852" name="Picture 25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48050" y="20478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21</xdr:row>
      <xdr:rowOff>0</xdr:rowOff>
    </xdr:from>
    <xdr:to>
      <xdr:col>4</xdr:col>
      <xdr:colOff>171450</xdr:colOff>
      <xdr:row>23</xdr:row>
      <xdr:rowOff>19050</xdr:rowOff>
    </xdr:to>
    <xdr:pic>
      <xdr:nvPicPr>
        <xdr:cNvPr id="31853" name="Picture 25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7100" y="4419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27</xdr:row>
      <xdr:rowOff>9525</xdr:rowOff>
    </xdr:from>
    <xdr:to>
      <xdr:col>4</xdr:col>
      <xdr:colOff>171450</xdr:colOff>
      <xdr:row>29</xdr:row>
      <xdr:rowOff>28575</xdr:rowOff>
    </xdr:to>
    <xdr:pic>
      <xdr:nvPicPr>
        <xdr:cNvPr id="31854" name="Picture 25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7100" y="54483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39</xdr:row>
      <xdr:rowOff>9525</xdr:rowOff>
    </xdr:from>
    <xdr:to>
      <xdr:col>4</xdr:col>
      <xdr:colOff>171450</xdr:colOff>
      <xdr:row>41</xdr:row>
      <xdr:rowOff>28575</xdr:rowOff>
    </xdr:to>
    <xdr:pic>
      <xdr:nvPicPr>
        <xdr:cNvPr id="31855" name="Picture 25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7100" y="74390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51</xdr:row>
      <xdr:rowOff>0</xdr:rowOff>
    </xdr:from>
    <xdr:to>
      <xdr:col>4</xdr:col>
      <xdr:colOff>171450</xdr:colOff>
      <xdr:row>53</xdr:row>
      <xdr:rowOff>19050</xdr:rowOff>
    </xdr:to>
    <xdr:pic>
      <xdr:nvPicPr>
        <xdr:cNvPr id="31856" name="Picture 25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7100" y="94202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7</xdr:row>
      <xdr:rowOff>9525</xdr:rowOff>
    </xdr:from>
    <xdr:to>
      <xdr:col>14</xdr:col>
      <xdr:colOff>152400</xdr:colOff>
      <xdr:row>9</xdr:row>
      <xdr:rowOff>28575</xdr:rowOff>
    </xdr:to>
    <xdr:pic>
      <xdr:nvPicPr>
        <xdr:cNvPr id="31857" name="Picture 2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21145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21</xdr:row>
      <xdr:rowOff>0</xdr:rowOff>
    </xdr:from>
    <xdr:to>
      <xdr:col>14</xdr:col>
      <xdr:colOff>171450</xdr:colOff>
      <xdr:row>23</xdr:row>
      <xdr:rowOff>19050</xdr:rowOff>
    </xdr:to>
    <xdr:pic>
      <xdr:nvPicPr>
        <xdr:cNvPr id="31858" name="Picture 26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850" y="4419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27</xdr:row>
      <xdr:rowOff>28575</xdr:rowOff>
    </xdr:from>
    <xdr:to>
      <xdr:col>14</xdr:col>
      <xdr:colOff>152400</xdr:colOff>
      <xdr:row>29</xdr:row>
      <xdr:rowOff>47625</xdr:rowOff>
    </xdr:to>
    <xdr:pic>
      <xdr:nvPicPr>
        <xdr:cNvPr id="31859" name="Picture 2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7800" y="54673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39</xdr:row>
      <xdr:rowOff>0</xdr:rowOff>
    </xdr:from>
    <xdr:to>
      <xdr:col>14</xdr:col>
      <xdr:colOff>171450</xdr:colOff>
      <xdr:row>41</xdr:row>
      <xdr:rowOff>19050</xdr:rowOff>
    </xdr:to>
    <xdr:pic>
      <xdr:nvPicPr>
        <xdr:cNvPr id="31860" name="Picture 26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850" y="74295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9525</xdr:rowOff>
    </xdr:from>
    <xdr:to>
      <xdr:col>14</xdr:col>
      <xdr:colOff>228600</xdr:colOff>
      <xdr:row>53</xdr:row>
      <xdr:rowOff>28575</xdr:rowOff>
    </xdr:to>
    <xdr:pic>
      <xdr:nvPicPr>
        <xdr:cNvPr id="31861" name="Picture 33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94297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38100</xdr:colOff>
      <xdr:row>21</xdr:row>
      <xdr:rowOff>9525</xdr:rowOff>
    </xdr:from>
    <xdr:to>
      <xdr:col>5</xdr:col>
      <xdr:colOff>0</xdr:colOff>
      <xdr:row>23</xdr:row>
      <xdr:rowOff>28575</xdr:rowOff>
    </xdr:to>
    <xdr:pic>
      <xdr:nvPicPr>
        <xdr:cNvPr id="55399" name="Picture 25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43719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27</xdr:row>
      <xdr:rowOff>9525</xdr:rowOff>
    </xdr:from>
    <xdr:to>
      <xdr:col>5</xdr:col>
      <xdr:colOff>0</xdr:colOff>
      <xdr:row>29</xdr:row>
      <xdr:rowOff>28575</xdr:rowOff>
    </xdr:to>
    <xdr:pic>
      <xdr:nvPicPr>
        <xdr:cNvPr id="55400" name="Picture 25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53911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39</xdr:row>
      <xdr:rowOff>9525</xdr:rowOff>
    </xdr:from>
    <xdr:to>
      <xdr:col>5</xdr:col>
      <xdr:colOff>0</xdr:colOff>
      <xdr:row>41</xdr:row>
      <xdr:rowOff>28575</xdr:rowOff>
    </xdr:to>
    <xdr:pic>
      <xdr:nvPicPr>
        <xdr:cNvPr id="55401" name="Picture 25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73818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19050</xdr:rowOff>
    </xdr:from>
    <xdr:to>
      <xdr:col>14</xdr:col>
      <xdr:colOff>228600</xdr:colOff>
      <xdr:row>9</xdr:row>
      <xdr:rowOff>38100</xdr:rowOff>
    </xdr:to>
    <xdr:pic>
      <xdr:nvPicPr>
        <xdr:cNvPr id="55402"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20669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21</xdr:row>
      <xdr:rowOff>19050</xdr:rowOff>
    </xdr:from>
    <xdr:to>
      <xdr:col>14</xdr:col>
      <xdr:colOff>219075</xdr:colOff>
      <xdr:row>23</xdr:row>
      <xdr:rowOff>38100</xdr:rowOff>
    </xdr:to>
    <xdr:pic>
      <xdr:nvPicPr>
        <xdr:cNvPr id="55403"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5" y="43815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27</xdr:row>
      <xdr:rowOff>19050</xdr:rowOff>
    </xdr:from>
    <xdr:to>
      <xdr:col>14</xdr:col>
      <xdr:colOff>228600</xdr:colOff>
      <xdr:row>29</xdr:row>
      <xdr:rowOff>38100</xdr:rowOff>
    </xdr:to>
    <xdr:pic>
      <xdr:nvPicPr>
        <xdr:cNvPr id="55404"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54006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19050</xdr:rowOff>
    </xdr:from>
    <xdr:to>
      <xdr:col>14</xdr:col>
      <xdr:colOff>228600</xdr:colOff>
      <xdr:row>41</xdr:row>
      <xdr:rowOff>38100</xdr:rowOff>
    </xdr:to>
    <xdr:pic>
      <xdr:nvPicPr>
        <xdr:cNvPr id="55405"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73914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9525</xdr:rowOff>
    </xdr:from>
    <xdr:to>
      <xdr:col>14</xdr:col>
      <xdr:colOff>228600</xdr:colOff>
      <xdr:row>53</xdr:row>
      <xdr:rowOff>28575</xdr:rowOff>
    </xdr:to>
    <xdr:pic>
      <xdr:nvPicPr>
        <xdr:cNvPr id="55406" name="Picture 26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9372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51</xdr:row>
      <xdr:rowOff>19050</xdr:rowOff>
    </xdr:from>
    <xdr:to>
      <xdr:col>5</xdr:col>
      <xdr:colOff>0</xdr:colOff>
      <xdr:row>53</xdr:row>
      <xdr:rowOff>38100</xdr:rowOff>
    </xdr:to>
    <xdr:pic>
      <xdr:nvPicPr>
        <xdr:cNvPr id="55407" name="Picture 33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93821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6</xdr:row>
      <xdr:rowOff>190500</xdr:rowOff>
    </xdr:from>
    <xdr:to>
      <xdr:col>5</xdr:col>
      <xdr:colOff>47625</xdr:colOff>
      <xdr:row>9</xdr:row>
      <xdr:rowOff>0</xdr:rowOff>
    </xdr:to>
    <xdr:pic>
      <xdr:nvPicPr>
        <xdr:cNvPr id="55408" name="Picture 25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14675" y="2028825"/>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28575</xdr:colOff>
      <xdr:row>7</xdr:row>
      <xdr:rowOff>9525</xdr:rowOff>
    </xdr:from>
    <xdr:to>
      <xdr:col>5</xdr:col>
      <xdr:colOff>0</xdr:colOff>
      <xdr:row>9</xdr:row>
      <xdr:rowOff>28575</xdr:rowOff>
    </xdr:to>
    <xdr:pic>
      <xdr:nvPicPr>
        <xdr:cNvPr id="33899" name="Picture 25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2076450"/>
          <a:ext cx="333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21</xdr:row>
      <xdr:rowOff>19050</xdr:rowOff>
    </xdr:from>
    <xdr:to>
      <xdr:col>5</xdr:col>
      <xdr:colOff>0</xdr:colOff>
      <xdr:row>23</xdr:row>
      <xdr:rowOff>28575</xdr:rowOff>
    </xdr:to>
    <xdr:pic>
      <xdr:nvPicPr>
        <xdr:cNvPr id="33900"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4400550"/>
          <a:ext cx="3238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27</xdr:row>
      <xdr:rowOff>19050</xdr:rowOff>
    </xdr:from>
    <xdr:to>
      <xdr:col>5</xdr:col>
      <xdr:colOff>0</xdr:colOff>
      <xdr:row>29</xdr:row>
      <xdr:rowOff>38100</xdr:rowOff>
    </xdr:to>
    <xdr:pic>
      <xdr:nvPicPr>
        <xdr:cNvPr id="33901"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54197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39</xdr:row>
      <xdr:rowOff>19050</xdr:rowOff>
    </xdr:from>
    <xdr:to>
      <xdr:col>5</xdr:col>
      <xdr:colOff>0</xdr:colOff>
      <xdr:row>41</xdr:row>
      <xdr:rowOff>38100</xdr:rowOff>
    </xdr:to>
    <xdr:pic>
      <xdr:nvPicPr>
        <xdr:cNvPr id="33902"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74104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51</xdr:row>
      <xdr:rowOff>19050</xdr:rowOff>
    </xdr:from>
    <xdr:to>
      <xdr:col>5</xdr:col>
      <xdr:colOff>0</xdr:colOff>
      <xdr:row>53</xdr:row>
      <xdr:rowOff>38100</xdr:rowOff>
    </xdr:to>
    <xdr:pic>
      <xdr:nvPicPr>
        <xdr:cNvPr id="33903"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94011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9525</xdr:rowOff>
    </xdr:from>
    <xdr:to>
      <xdr:col>14</xdr:col>
      <xdr:colOff>228600</xdr:colOff>
      <xdr:row>9</xdr:row>
      <xdr:rowOff>28575</xdr:rowOff>
    </xdr:to>
    <xdr:pic>
      <xdr:nvPicPr>
        <xdr:cNvPr id="33904" name="Picture 26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20764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21</xdr:row>
      <xdr:rowOff>19050</xdr:rowOff>
    </xdr:from>
    <xdr:to>
      <xdr:col>14</xdr:col>
      <xdr:colOff>228600</xdr:colOff>
      <xdr:row>23</xdr:row>
      <xdr:rowOff>38100</xdr:rowOff>
    </xdr:to>
    <xdr:pic>
      <xdr:nvPicPr>
        <xdr:cNvPr id="33905" name="Picture 2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44005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27</xdr:row>
      <xdr:rowOff>19050</xdr:rowOff>
    </xdr:from>
    <xdr:to>
      <xdr:col>14</xdr:col>
      <xdr:colOff>228600</xdr:colOff>
      <xdr:row>29</xdr:row>
      <xdr:rowOff>38100</xdr:rowOff>
    </xdr:to>
    <xdr:pic>
      <xdr:nvPicPr>
        <xdr:cNvPr id="33906" name="Picture 26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54197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19050</xdr:rowOff>
    </xdr:from>
    <xdr:to>
      <xdr:col>14</xdr:col>
      <xdr:colOff>228600</xdr:colOff>
      <xdr:row>41</xdr:row>
      <xdr:rowOff>38100</xdr:rowOff>
    </xdr:to>
    <xdr:pic>
      <xdr:nvPicPr>
        <xdr:cNvPr id="33907" name="Picture 2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74104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28575</xdr:rowOff>
    </xdr:from>
    <xdr:to>
      <xdr:col>14</xdr:col>
      <xdr:colOff>228600</xdr:colOff>
      <xdr:row>53</xdr:row>
      <xdr:rowOff>47625</xdr:rowOff>
    </xdr:to>
    <xdr:pic>
      <xdr:nvPicPr>
        <xdr:cNvPr id="33908" name="Picture 26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94107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47625</xdr:colOff>
      <xdr:row>7</xdr:row>
      <xdr:rowOff>9525</xdr:rowOff>
    </xdr:from>
    <xdr:to>
      <xdr:col>5</xdr:col>
      <xdr:colOff>9525</xdr:colOff>
      <xdr:row>9</xdr:row>
      <xdr:rowOff>28575</xdr:rowOff>
    </xdr:to>
    <xdr:pic>
      <xdr:nvPicPr>
        <xdr:cNvPr id="34924"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86100" y="2133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21</xdr:row>
      <xdr:rowOff>9525</xdr:rowOff>
    </xdr:from>
    <xdr:to>
      <xdr:col>4</xdr:col>
      <xdr:colOff>180975</xdr:colOff>
      <xdr:row>23</xdr:row>
      <xdr:rowOff>28575</xdr:rowOff>
    </xdr:to>
    <xdr:pic>
      <xdr:nvPicPr>
        <xdr:cNvPr id="34925"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44481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27</xdr:row>
      <xdr:rowOff>19050</xdr:rowOff>
    </xdr:from>
    <xdr:to>
      <xdr:col>5</xdr:col>
      <xdr:colOff>9525</xdr:colOff>
      <xdr:row>29</xdr:row>
      <xdr:rowOff>38100</xdr:rowOff>
    </xdr:to>
    <xdr:pic>
      <xdr:nvPicPr>
        <xdr:cNvPr id="34926"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86100" y="54768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39</xdr:row>
      <xdr:rowOff>19050</xdr:rowOff>
    </xdr:from>
    <xdr:to>
      <xdr:col>5</xdr:col>
      <xdr:colOff>9525</xdr:colOff>
      <xdr:row>41</xdr:row>
      <xdr:rowOff>38100</xdr:rowOff>
    </xdr:to>
    <xdr:pic>
      <xdr:nvPicPr>
        <xdr:cNvPr id="34927"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86100" y="7467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51</xdr:row>
      <xdr:rowOff>19050</xdr:rowOff>
    </xdr:from>
    <xdr:to>
      <xdr:col>5</xdr:col>
      <xdr:colOff>9525</xdr:colOff>
      <xdr:row>53</xdr:row>
      <xdr:rowOff>38100</xdr:rowOff>
    </xdr:to>
    <xdr:pic>
      <xdr:nvPicPr>
        <xdr:cNvPr id="34928" name="Picture 26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86100" y="94583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9525</xdr:rowOff>
    </xdr:from>
    <xdr:to>
      <xdr:col>14</xdr:col>
      <xdr:colOff>228600</xdr:colOff>
      <xdr:row>53</xdr:row>
      <xdr:rowOff>28575</xdr:rowOff>
    </xdr:to>
    <xdr:pic>
      <xdr:nvPicPr>
        <xdr:cNvPr id="34929" name="Picture 33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94488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9525</xdr:rowOff>
    </xdr:from>
    <xdr:to>
      <xdr:col>14</xdr:col>
      <xdr:colOff>228600</xdr:colOff>
      <xdr:row>9</xdr:row>
      <xdr:rowOff>28575</xdr:rowOff>
    </xdr:to>
    <xdr:pic>
      <xdr:nvPicPr>
        <xdr:cNvPr id="34930" name="Picture 3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2133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21</xdr:row>
      <xdr:rowOff>9525</xdr:rowOff>
    </xdr:from>
    <xdr:to>
      <xdr:col>14</xdr:col>
      <xdr:colOff>228600</xdr:colOff>
      <xdr:row>23</xdr:row>
      <xdr:rowOff>28575</xdr:rowOff>
    </xdr:to>
    <xdr:pic>
      <xdr:nvPicPr>
        <xdr:cNvPr id="34931" name="Picture 3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44481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27</xdr:row>
      <xdr:rowOff>9525</xdr:rowOff>
    </xdr:from>
    <xdr:to>
      <xdr:col>14</xdr:col>
      <xdr:colOff>228600</xdr:colOff>
      <xdr:row>29</xdr:row>
      <xdr:rowOff>28575</xdr:rowOff>
    </xdr:to>
    <xdr:pic>
      <xdr:nvPicPr>
        <xdr:cNvPr id="34932" name="Picture 3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54673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9525</xdr:rowOff>
    </xdr:from>
    <xdr:to>
      <xdr:col>14</xdr:col>
      <xdr:colOff>228600</xdr:colOff>
      <xdr:row>41</xdr:row>
      <xdr:rowOff>28575</xdr:rowOff>
    </xdr:to>
    <xdr:pic>
      <xdr:nvPicPr>
        <xdr:cNvPr id="34933" name="Picture 32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74580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38100</xdr:colOff>
      <xdr:row>7</xdr:row>
      <xdr:rowOff>19050</xdr:rowOff>
    </xdr:from>
    <xdr:to>
      <xdr:col>5</xdr:col>
      <xdr:colOff>0</xdr:colOff>
      <xdr:row>9</xdr:row>
      <xdr:rowOff>38100</xdr:rowOff>
    </xdr:to>
    <xdr:pic>
      <xdr:nvPicPr>
        <xdr:cNvPr id="35948"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21431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21</xdr:row>
      <xdr:rowOff>19050</xdr:rowOff>
    </xdr:from>
    <xdr:to>
      <xdr:col>5</xdr:col>
      <xdr:colOff>0</xdr:colOff>
      <xdr:row>23</xdr:row>
      <xdr:rowOff>38100</xdr:rowOff>
    </xdr:to>
    <xdr:pic>
      <xdr:nvPicPr>
        <xdr:cNvPr id="35949"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44577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27</xdr:row>
      <xdr:rowOff>9525</xdr:rowOff>
    </xdr:from>
    <xdr:to>
      <xdr:col>5</xdr:col>
      <xdr:colOff>0</xdr:colOff>
      <xdr:row>29</xdr:row>
      <xdr:rowOff>28575</xdr:rowOff>
    </xdr:to>
    <xdr:pic>
      <xdr:nvPicPr>
        <xdr:cNvPr id="35950"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54673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39</xdr:row>
      <xdr:rowOff>19050</xdr:rowOff>
    </xdr:from>
    <xdr:to>
      <xdr:col>5</xdr:col>
      <xdr:colOff>0</xdr:colOff>
      <xdr:row>41</xdr:row>
      <xdr:rowOff>38100</xdr:rowOff>
    </xdr:to>
    <xdr:pic>
      <xdr:nvPicPr>
        <xdr:cNvPr id="35951"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7467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51</xdr:row>
      <xdr:rowOff>19050</xdr:rowOff>
    </xdr:from>
    <xdr:to>
      <xdr:col>5</xdr:col>
      <xdr:colOff>0</xdr:colOff>
      <xdr:row>53</xdr:row>
      <xdr:rowOff>38100</xdr:rowOff>
    </xdr:to>
    <xdr:pic>
      <xdr:nvPicPr>
        <xdr:cNvPr id="35952" name="Picture 26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94583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9525</xdr:rowOff>
    </xdr:from>
    <xdr:to>
      <xdr:col>14</xdr:col>
      <xdr:colOff>228600</xdr:colOff>
      <xdr:row>9</xdr:row>
      <xdr:rowOff>28575</xdr:rowOff>
    </xdr:to>
    <xdr:pic>
      <xdr:nvPicPr>
        <xdr:cNvPr id="35953" name="Picture 26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2133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21</xdr:row>
      <xdr:rowOff>19050</xdr:rowOff>
    </xdr:from>
    <xdr:to>
      <xdr:col>14</xdr:col>
      <xdr:colOff>228600</xdr:colOff>
      <xdr:row>23</xdr:row>
      <xdr:rowOff>38100</xdr:rowOff>
    </xdr:to>
    <xdr:pic>
      <xdr:nvPicPr>
        <xdr:cNvPr id="35954" name="Picture 26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44577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27</xdr:row>
      <xdr:rowOff>19050</xdr:rowOff>
    </xdr:from>
    <xdr:to>
      <xdr:col>14</xdr:col>
      <xdr:colOff>228600</xdr:colOff>
      <xdr:row>29</xdr:row>
      <xdr:rowOff>38100</xdr:rowOff>
    </xdr:to>
    <xdr:pic>
      <xdr:nvPicPr>
        <xdr:cNvPr id="35955" name="Picture 26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54768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19050</xdr:rowOff>
    </xdr:from>
    <xdr:to>
      <xdr:col>14</xdr:col>
      <xdr:colOff>228600</xdr:colOff>
      <xdr:row>41</xdr:row>
      <xdr:rowOff>38100</xdr:rowOff>
    </xdr:to>
    <xdr:pic>
      <xdr:nvPicPr>
        <xdr:cNvPr id="35956" name="Picture 26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74676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9525</xdr:rowOff>
    </xdr:from>
    <xdr:to>
      <xdr:col>14</xdr:col>
      <xdr:colOff>228600</xdr:colOff>
      <xdr:row>53</xdr:row>
      <xdr:rowOff>28575</xdr:rowOff>
    </xdr:to>
    <xdr:pic>
      <xdr:nvPicPr>
        <xdr:cNvPr id="35957" name="Picture 2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944880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28575</xdr:colOff>
      <xdr:row>7</xdr:row>
      <xdr:rowOff>9525</xdr:rowOff>
    </xdr:from>
    <xdr:to>
      <xdr:col>4</xdr:col>
      <xdr:colOff>171450</xdr:colOff>
      <xdr:row>9</xdr:row>
      <xdr:rowOff>28575</xdr:rowOff>
    </xdr:to>
    <xdr:pic>
      <xdr:nvPicPr>
        <xdr:cNvPr id="36972" name="Picture 2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21240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21</xdr:row>
      <xdr:rowOff>9525</xdr:rowOff>
    </xdr:from>
    <xdr:to>
      <xdr:col>4</xdr:col>
      <xdr:colOff>171450</xdr:colOff>
      <xdr:row>23</xdr:row>
      <xdr:rowOff>28575</xdr:rowOff>
    </xdr:to>
    <xdr:pic>
      <xdr:nvPicPr>
        <xdr:cNvPr id="36973" name="Picture 25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44386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27</xdr:row>
      <xdr:rowOff>9525</xdr:rowOff>
    </xdr:from>
    <xdr:to>
      <xdr:col>4</xdr:col>
      <xdr:colOff>171450</xdr:colOff>
      <xdr:row>29</xdr:row>
      <xdr:rowOff>28575</xdr:rowOff>
    </xdr:to>
    <xdr:pic>
      <xdr:nvPicPr>
        <xdr:cNvPr id="36974" name="Picture 2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54578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39</xdr:row>
      <xdr:rowOff>9525</xdr:rowOff>
    </xdr:from>
    <xdr:to>
      <xdr:col>4</xdr:col>
      <xdr:colOff>171450</xdr:colOff>
      <xdr:row>41</xdr:row>
      <xdr:rowOff>28575</xdr:rowOff>
    </xdr:to>
    <xdr:pic>
      <xdr:nvPicPr>
        <xdr:cNvPr id="36975" name="Picture 26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74485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51</xdr:row>
      <xdr:rowOff>9525</xdr:rowOff>
    </xdr:from>
    <xdr:to>
      <xdr:col>4</xdr:col>
      <xdr:colOff>171450</xdr:colOff>
      <xdr:row>53</xdr:row>
      <xdr:rowOff>28575</xdr:rowOff>
    </xdr:to>
    <xdr:pic>
      <xdr:nvPicPr>
        <xdr:cNvPr id="36976" name="Picture 26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94392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7</xdr:row>
      <xdr:rowOff>9525</xdr:rowOff>
    </xdr:from>
    <xdr:to>
      <xdr:col>14</xdr:col>
      <xdr:colOff>228600</xdr:colOff>
      <xdr:row>9</xdr:row>
      <xdr:rowOff>28575</xdr:rowOff>
    </xdr:to>
    <xdr:pic>
      <xdr:nvPicPr>
        <xdr:cNvPr id="36977" name="Picture 3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21240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21</xdr:row>
      <xdr:rowOff>9525</xdr:rowOff>
    </xdr:from>
    <xdr:to>
      <xdr:col>14</xdr:col>
      <xdr:colOff>228600</xdr:colOff>
      <xdr:row>23</xdr:row>
      <xdr:rowOff>28575</xdr:rowOff>
    </xdr:to>
    <xdr:pic>
      <xdr:nvPicPr>
        <xdr:cNvPr id="36978" name="Picture 32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44386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27</xdr:row>
      <xdr:rowOff>9525</xdr:rowOff>
    </xdr:from>
    <xdr:to>
      <xdr:col>14</xdr:col>
      <xdr:colOff>228600</xdr:colOff>
      <xdr:row>29</xdr:row>
      <xdr:rowOff>28575</xdr:rowOff>
    </xdr:to>
    <xdr:pic>
      <xdr:nvPicPr>
        <xdr:cNvPr id="36979" name="Picture 3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545782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39</xdr:row>
      <xdr:rowOff>9525</xdr:rowOff>
    </xdr:from>
    <xdr:to>
      <xdr:col>14</xdr:col>
      <xdr:colOff>228600</xdr:colOff>
      <xdr:row>41</xdr:row>
      <xdr:rowOff>28575</xdr:rowOff>
    </xdr:to>
    <xdr:pic>
      <xdr:nvPicPr>
        <xdr:cNvPr id="36980" name="Picture 32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7448550"/>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51</xdr:row>
      <xdr:rowOff>9525</xdr:rowOff>
    </xdr:from>
    <xdr:to>
      <xdr:col>14</xdr:col>
      <xdr:colOff>228600</xdr:colOff>
      <xdr:row>53</xdr:row>
      <xdr:rowOff>28575</xdr:rowOff>
    </xdr:to>
    <xdr:pic>
      <xdr:nvPicPr>
        <xdr:cNvPr id="36981" name="Picture 33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9439275"/>
          <a:ext cx="3238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hyperlink" Target="http://www.sterkvo.nl/doc/teampassendonderwijs/privacyreglement/Ondertekend%20privacyreglement.pdf" TargetMode="External"/><Relationship Id="rId2" Type="http://schemas.openxmlformats.org/officeDocument/2006/relationships/hyperlink" Target="http://www.passendonderwijs.nl/" TargetMode="External"/><Relationship Id="rId1" Type="http://schemas.openxmlformats.org/officeDocument/2006/relationships/hyperlink" Target="http://www.sterkvo.n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www.sterkvo.nl/loket-pao/basisdocumenten/instrumenten"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U35"/>
  <sheetViews>
    <sheetView showGridLines="0" showRowColHeaders="0" showZeros="0" tabSelected="1" showOutlineSymbols="0" topLeftCell="B1" zoomScale="80" zoomScaleNormal="80" zoomScaleSheetLayoutView="85" workbookViewId="0">
      <selection activeCell="I12" sqref="I12"/>
    </sheetView>
  </sheetViews>
  <sheetFormatPr defaultColWidth="0" defaultRowHeight="12.75" customHeight="1" zeroHeight="1" x14ac:dyDescent="0.2"/>
  <cols>
    <col min="1" max="1" width="9.140625" style="125" hidden="1" customWidth="1"/>
    <col min="2" max="2" width="5" style="125" customWidth="1"/>
    <col min="3" max="4" width="15.7109375" style="125" customWidth="1"/>
    <col min="5" max="7" width="9.140625" style="125" customWidth="1"/>
    <col min="8" max="8" width="12.5703125" style="125" customWidth="1"/>
    <col min="9" max="9" width="9" style="125" customWidth="1"/>
    <col min="10" max="10" width="6.140625" style="125" customWidth="1"/>
    <col min="11" max="14" width="0" style="125" hidden="1" customWidth="1"/>
    <col min="15" max="21" width="9.140625" style="125" hidden="1" customWidth="1"/>
    <col min="22" max="16384" width="0" style="125" hidden="1"/>
  </cols>
  <sheetData>
    <row r="1" spans="2:10" x14ac:dyDescent="0.2"/>
    <row r="2" spans="2:10" x14ac:dyDescent="0.2"/>
    <row r="3" spans="2:10" ht="17.25" customHeight="1" x14ac:dyDescent="0.2">
      <c r="B3" s="512"/>
      <c r="C3" s="512"/>
      <c r="D3" s="512"/>
      <c r="E3" s="513"/>
      <c r="F3" s="513"/>
      <c r="G3" s="513"/>
      <c r="H3" s="513"/>
      <c r="I3" s="513"/>
      <c r="J3" s="513"/>
    </row>
    <row r="4" spans="2:10" ht="49.5" customHeight="1" x14ac:dyDescent="0.2"/>
    <row r="5" spans="2:10" ht="14.25" customHeight="1" x14ac:dyDescent="0.2">
      <c r="B5" s="391"/>
      <c r="C5" s="391"/>
      <c r="D5" s="391"/>
      <c r="F5" s="392"/>
      <c r="G5" s="392"/>
      <c r="H5" s="392"/>
      <c r="I5" s="392"/>
      <c r="J5" s="514"/>
    </row>
    <row r="6" spans="2:10" ht="30" customHeight="1" x14ac:dyDescent="0.2">
      <c r="B6" s="391"/>
      <c r="J6" s="514"/>
    </row>
    <row r="7" spans="2:10" x14ac:dyDescent="0.2">
      <c r="B7" s="133"/>
    </row>
    <row r="8" spans="2:10" x14ac:dyDescent="0.2">
      <c r="B8" s="350"/>
      <c r="C8" s="515" t="s">
        <v>796</v>
      </c>
      <c r="D8" s="515"/>
      <c r="E8" s="515"/>
      <c r="F8" s="515"/>
      <c r="G8" s="515"/>
      <c r="H8" s="515"/>
      <c r="I8" s="515"/>
      <c r="J8" s="357"/>
    </row>
    <row r="9" spans="2:10" ht="14.1" customHeight="1" x14ac:dyDescent="0.2">
      <c r="C9" s="515" t="s">
        <v>797</v>
      </c>
      <c r="D9" s="515"/>
      <c r="E9" s="515"/>
      <c r="F9" s="515"/>
      <c r="G9" s="515"/>
      <c r="H9" s="515"/>
      <c r="I9" s="515"/>
      <c r="J9" s="393"/>
    </row>
    <row r="10" spans="2:10" ht="14.1" customHeight="1" x14ac:dyDescent="0.2">
      <c r="G10" s="351"/>
      <c r="H10" s="351"/>
      <c r="I10" s="351"/>
      <c r="J10" s="354"/>
    </row>
    <row r="11" spans="2:10" ht="14.1" customHeight="1" x14ac:dyDescent="0.2">
      <c r="G11" s="351"/>
      <c r="H11" s="351"/>
      <c r="I11" s="351"/>
      <c r="J11" s="354"/>
    </row>
    <row r="12" spans="2:10" ht="14.1" customHeight="1" x14ac:dyDescent="0.2">
      <c r="G12" s="351"/>
      <c r="H12" s="351"/>
      <c r="I12" s="351"/>
      <c r="J12" s="354"/>
    </row>
    <row r="13" spans="2:10" ht="14.1" customHeight="1" x14ac:dyDescent="0.2">
      <c r="G13" s="351"/>
      <c r="H13" s="351"/>
      <c r="I13" s="351"/>
      <c r="J13" s="354"/>
    </row>
    <row r="14" spans="2:10" ht="14.1" customHeight="1" x14ac:dyDescent="0.2">
      <c r="G14" s="351"/>
      <c r="H14" s="351"/>
      <c r="I14" s="351"/>
      <c r="J14" s="354"/>
    </row>
    <row r="15" spans="2:10" ht="14.1" customHeight="1" x14ac:dyDescent="0.2">
      <c r="G15" s="351"/>
      <c r="H15" s="351"/>
      <c r="I15" s="351"/>
      <c r="J15" s="354"/>
    </row>
    <row r="16" spans="2:10" ht="14.1" customHeight="1" x14ac:dyDescent="0.2">
      <c r="G16" s="351"/>
      <c r="H16" s="351"/>
      <c r="I16" s="351"/>
      <c r="J16" s="354"/>
    </row>
    <row r="17" spans="2:10" ht="14.1" customHeight="1" x14ac:dyDescent="0.2">
      <c r="G17" s="351"/>
      <c r="H17" s="351"/>
      <c r="I17" s="351"/>
      <c r="J17" s="354"/>
    </row>
    <row r="18" spans="2:10" ht="14.1" customHeight="1" x14ac:dyDescent="0.2">
      <c r="C18" s="128"/>
      <c r="D18" s="128"/>
      <c r="G18" s="351"/>
      <c r="H18" s="351"/>
      <c r="I18" s="351"/>
      <c r="J18" s="354"/>
    </row>
    <row r="19" spans="2:10" ht="14.1" customHeight="1" x14ac:dyDescent="0.2">
      <c r="C19" s="128"/>
      <c r="D19" s="128"/>
      <c r="G19" s="351"/>
      <c r="H19" s="351"/>
      <c r="I19" s="351"/>
      <c r="J19" s="354"/>
    </row>
    <row r="20" spans="2:10" ht="14.1" customHeight="1" x14ac:dyDescent="0.2">
      <c r="C20" s="128"/>
      <c r="D20" s="128"/>
      <c r="G20" s="351"/>
      <c r="H20" s="351"/>
      <c r="I20" s="351"/>
      <c r="J20" s="354"/>
    </row>
    <row r="21" spans="2:10" ht="14.1" customHeight="1" x14ac:dyDescent="0.2">
      <c r="C21" s="128"/>
      <c r="D21" s="128"/>
      <c r="G21" s="351"/>
      <c r="H21" s="351"/>
      <c r="I21" s="351"/>
      <c r="J21" s="354"/>
    </row>
    <row r="22" spans="2:10" ht="14.1" customHeight="1" x14ac:dyDescent="0.2">
      <c r="C22" s="128"/>
      <c r="D22" s="128"/>
      <c r="G22" s="351"/>
      <c r="H22" s="351"/>
      <c r="I22" s="351"/>
      <c r="J22" s="354"/>
    </row>
    <row r="23" spans="2:10" ht="14.1" customHeight="1" x14ac:dyDescent="0.2">
      <c r="C23" s="128"/>
      <c r="D23" s="128"/>
      <c r="G23" s="351"/>
      <c r="H23" s="351"/>
      <c r="I23" s="351"/>
      <c r="J23" s="354"/>
    </row>
    <row r="24" spans="2:10" ht="14.1" customHeight="1" x14ac:dyDescent="0.2">
      <c r="C24" s="128"/>
      <c r="D24" s="128"/>
      <c r="G24" s="351"/>
      <c r="H24" s="351"/>
      <c r="I24" s="351"/>
      <c r="J24" s="354"/>
    </row>
    <row r="25" spans="2:10" x14ac:dyDescent="0.2">
      <c r="J25" s="349"/>
    </row>
    <row r="26" spans="2:10" ht="19.5" customHeight="1" x14ac:dyDescent="0.2">
      <c r="G26" s="397" t="s">
        <v>840</v>
      </c>
      <c r="H26" s="491"/>
      <c r="I26" s="355"/>
    </row>
    <row r="27" spans="2:10" ht="14.1" hidden="1" customHeight="1" x14ac:dyDescent="0.2">
      <c r="J27" s="356"/>
    </row>
    <row r="28" spans="2:10" ht="14.1" hidden="1" customHeight="1" x14ac:dyDescent="0.2">
      <c r="J28" s="353"/>
    </row>
    <row r="29" spans="2:10" ht="14.1" hidden="1" customHeight="1" x14ac:dyDescent="0.4">
      <c r="B29" s="352"/>
    </row>
    <row r="30" spans="2:10" hidden="1" x14ac:dyDescent="0.2"/>
    <row r="31" spans="2:10" hidden="1" x14ac:dyDescent="0.2"/>
    <row r="32" spans="2:10" hidden="1" x14ac:dyDescent="0.2"/>
    <row r="33" hidden="1" x14ac:dyDescent="0.2"/>
    <row r="34" hidden="1" x14ac:dyDescent="0.2"/>
    <row r="35" ht="12.75" customHeight="1" x14ac:dyDescent="0.2"/>
  </sheetData>
  <sheetProtection algorithmName="SHA-512" hashValue="2z1tLvaezzHA2maA6GGXIaxs4CIP2tf4Cyzib3+qma2NUA0TuD+kzsXTo6JRm7hWb1Oow2ijbm1c+fhu5aRk8g==" saltValue="MSJQMblr0ZhZ22UWib9Cjw==" spinCount="100000" sheet="1" objects="1" scenarios="1"/>
  <customSheetViews>
    <customSheetView guid="{B50381DA-06DA-4286-99A4-CB6DE67AD1EB}" scale="70" showGridLines="0" showRowCol="0" outlineSymbols="0" zeroValues="0" topLeftCell="B1">
      <selection activeCell="B1" sqref="B1"/>
    </customSheetView>
  </customSheetViews>
  <mergeCells count="5">
    <mergeCell ref="B3:D3"/>
    <mergeCell ref="E3:J3"/>
    <mergeCell ref="J5:J6"/>
    <mergeCell ref="C8:I8"/>
    <mergeCell ref="C9:I9"/>
  </mergeCells>
  <printOptions horizontalCentered="1"/>
  <pageMargins left="0.74803149606299213" right="0.74803149606299213" top="0.98425196850393704" bottom="0.98425196850393704" header="0.51181102362204722" footer="0.51181102362204722"/>
  <pageSetup paperSize="9"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pageSetUpPr fitToPage="1"/>
  </sheetPr>
  <dimension ref="A1:Y65"/>
  <sheetViews>
    <sheetView showGridLines="0" showRowColHeaders="0" showZeros="0" showOutlineSymbols="0" zoomScale="60" zoomScaleNormal="60" workbookViewId="0">
      <pane ySplit="6" topLeftCell="A7" activePane="bottomLeft" state="frozen"/>
      <selection activeCell="O64" sqref="D7:O64"/>
      <selection pane="bottomLeft" activeCell="Q7" sqref="Q7:Q65"/>
    </sheetView>
  </sheetViews>
  <sheetFormatPr defaultColWidth="0" defaultRowHeight="12.75" zeroHeight="1" x14ac:dyDescent="0.2"/>
  <cols>
    <col min="1" max="1" width="37.85546875" style="226" bestFit="1" customWidth="1"/>
    <col min="2" max="2" width="4" style="226" customWidth="1"/>
    <col min="3" max="3" width="3.7109375" style="226" customWidth="1"/>
    <col min="4" max="14" width="2.7109375" style="227" customWidth="1"/>
    <col min="15" max="15" width="4" style="227" customWidth="1"/>
    <col min="16" max="17" width="3.7109375" style="226" customWidth="1"/>
    <col min="18" max="25" width="3.7109375" style="122" hidden="1" customWidth="1"/>
    <col min="26" max="16384" width="0" style="122" hidden="1"/>
  </cols>
  <sheetData>
    <row r="1" spans="1:25" x14ac:dyDescent="0.2">
      <c r="D1" s="226"/>
      <c r="E1" s="226"/>
      <c r="F1" s="226"/>
      <c r="G1" s="226"/>
      <c r="H1" s="226"/>
      <c r="I1" s="226"/>
      <c r="J1" s="226"/>
      <c r="K1" s="226"/>
      <c r="L1" s="226"/>
      <c r="M1" s="226"/>
      <c r="N1" s="226"/>
      <c r="O1" s="226"/>
      <c r="R1" s="226"/>
      <c r="S1" s="226"/>
    </row>
    <row r="2" spans="1:25" s="417" customFormat="1" ht="19.5" x14ac:dyDescent="0.25">
      <c r="A2" s="523" t="s">
        <v>34</v>
      </c>
      <c r="B2" s="524"/>
      <c r="C2" s="556"/>
      <c r="D2" s="556"/>
      <c r="E2" s="557"/>
      <c r="F2" s="557"/>
      <c r="G2" s="557"/>
      <c r="H2" s="557"/>
      <c r="I2" s="557"/>
      <c r="J2" s="557"/>
      <c r="K2" s="557"/>
      <c r="L2" s="557"/>
      <c r="M2" s="557"/>
      <c r="N2" s="557"/>
      <c r="O2" s="557"/>
      <c r="P2" s="557"/>
      <c r="Q2" s="558"/>
      <c r="R2" s="401"/>
      <c r="S2" s="401"/>
      <c r="T2" s="411"/>
      <c r="U2" s="411"/>
      <c r="V2" s="411"/>
      <c r="W2" s="411"/>
      <c r="X2" s="411"/>
      <c r="Y2" s="411"/>
    </row>
    <row r="3" spans="1:25" s="417" customFormat="1" ht="12.75" customHeight="1" x14ac:dyDescent="0.25">
      <c r="A3" s="399"/>
      <c r="B3" s="400"/>
      <c r="C3" s="401"/>
      <c r="D3" s="401"/>
      <c r="E3" s="401"/>
      <c r="F3" s="401"/>
      <c r="G3" s="400"/>
      <c r="H3" s="401"/>
      <c r="I3" s="401"/>
      <c r="J3" s="401"/>
      <c r="K3" s="401"/>
      <c r="L3" s="401"/>
      <c r="M3" s="401"/>
      <c r="N3" s="401"/>
      <c r="O3" s="401"/>
      <c r="P3" s="401"/>
      <c r="Q3" s="401"/>
      <c r="R3" s="401"/>
      <c r="S3" s="401"/>
      <c r="T3" s="411"/>
      <c r="U3" s="411"/>
      <c r="V3" s="411"/>
      <c r="W3" s="411"/>
      <c r="X3" s="411"/>
      <c r="Y3" s="411"/>
    </row>
    <row r="4" spans="1:25" s="417" customFormat="1" ht="20.25" thickBot="1" x14ac:dyDescent="0.3">
      <c r="A4" s="168" t="str">
        <f>Naam!J18</f>
        <v>Vakgebied 7</v>
      </c>
      <c r="B4" s="402"/>
      <c r="C4" s="547" t="s">
        <v>283</v>
      </c>
      <c r="D4" s="547"/>
      <c r="E4" s="547"/>
      <c r="F4" s="543">
        <f ca="1">TODAY()</f>
        <v>43115</v>
      </c>
      <c r="G4" s="544"/>
      <c r="H4" s="544"/>
      <c r="I4" s="544"/>
      <c r="J4" s="545"/>
      <c r="K4" s="404"/>
      <c r="L4" s="404"/>
      <c r="M4" s="404"/>
      <c r="N4" s="550"/>
      <c r="O4" s="550"/>
      <c r="P4" s="550"/>
      <c r="Q4" s="559"/>
      <c r="R4" s="559"/>
      <c r="S4" s="559"/>
      <c r="T4" s="411"/>
      <c r="U4" s="411"/>
      <c r="V4" s="411"/>
      <c r="W4" s="411"/>
      <c r="X4" s="411"/>
      <c r="Y4" s="411"/>
    </row>
    <row r="5" spans="1:25" ht="21" customHeight="1" thickBot="1" x14ac:dyDescent="0.25">
      <c r="A5" s="164" t="s">
        <v>264</v>
      </c>
      <c r="B5" s="169" t="s">
        <v>302</v>
      </c>
      <c r="C5" s="135">
        <f>COUNTIF(C8:C57,"x")</f>
        <v>0</v>
      </c>
      <c r="D5" s="259"/>
      <c r="E5" s="259"/>
      <c r="F5" s="164"/>
      <c r="G5" s="169"/>
      <c r="H5" s="164"/>
      <c r="I5" s="169"/>
      <c r="J5" s="164"/>
      <c r="K5" s="169"/>
      <c r="L5" s="164"/>
      <c r="M5" s="169"/>
      <c r="N5" s="164" t="s">
        <v>265</v>
      </c>
      <c r="O5" s="169" t="s">
        <v>302</v>
      </c>
      <c r="P5" s="307">
        <f>COUNTIF(P8:P57,"x")</f>
        <v>0</v>
      </c>
      <c r="Q5" s="259"/>
      <c r="R5" s="405"/>
      <c r="S5" s="405"/>
      <c r="T5" s="411"/>
      <c r="U5" s="411"/>
      <c r="V5" s="411"/>
      <c r="W5" s="411"/>
      <c r="X5" s="411"/>
      <c r="Y5" s="411"/>
    </row>
    <row r="6" spans="1:25" ht="63.75" customHeight="1" x14ac:dyDescent="0.2">
      <c r="A6" s="140" t="s">
        <v>304</v>
      </c>
      <c r="B6" s="412"/>
      <c r="C6" s="153">
        <f>Naam!$E10</f>
        <v>0</v>
      </c>
      <c r="D6" s="413"/>
      <c r="E6" s="546" t="s">
        <v>143</v>
      </c>
      <c r="F6" s="546"/>
      <c r="G6" s="546"/>
      <c r="H6" s="546"/>
      <c r="I6" s="546"/>
      <c r="J6" s="546"/>
      <c r="K6" s="546"/>
      <c r="L6" s="546"/>
      <c r="M6" s="546"/>
      <c r="N6" s="546"/>
      <c r="O6" s="414"/>
      <c r="P6" s="153">
        <f>Naam!$E10</f>
        <v>0</v>
      </c>
      <c r="Q6" s="413"/>
      <c r="R6" s="223"/>
      <c r="S6" s="223"/>
      <c r="T6" s="223"/>
      <c r="U6" s="223"/>
      <c r="V6" s="223"/>
      <c r="W6" s="223"/>
      <c r="X6" s="223"/>
      <c r="Y6" s="223"/>
    </row>
    <row r="7" spans="1:25" ht="16.5" customHeight="1" thickBot="1" x14ac:dyDescent="0.25">
      <c r="A7" s="159" t="s">
        <v>339</v>
      </c>
      <c r="B7" s="406"/>
      <c r="C7" s="227"/>
      <c r="P7" s="227"/>
      <c r="Q7" s="227"/>
      <c r="R7" s="136"/>
      <c r="S7" s="136"/>
      <c r="T7" s="121"/>
      <c r="U7" s="121"/>
      <c r="V7" s="121"/>
      <c r="W7" s="121"/>
      <c r="X7" s="121"/>
      <c r="Y7" s="121"/>
    </row>
    <row r="8" spans="1:25" ht="12.75" customHeight="1" x14ac:dyDescent="0.25">
      <c r="A8" s="185" t="s">
        <v>178</v>
      </c>
      <c r="B8" s="264"/>
      <c r="C8" s="137"/>
      <c r="D8" s="149"/>
      <c r="E8" s="143"/>
      <c r="F8" s="143"/>
      <c r="G8" s="143"/>
      <c r="H8" s="143"/>
      <c r="I8" s="143"/>
      <c r="J8" s="143"/>
      <c r="K8" s="143"/>
      <c r="L8" s="143"/>
      <c r="M8" s="311"/>
      <c r="N8" s="148"/>
      <c r="O8" s="311"/>
      <c r="P8" s="138"/>
      <c r="Q8" s="503"/>
      <c r="R8" s="415"/>
      <c r="S8" s="415"/>
      <c r="T8" s="415"/>
      <c r="U8" s="415"/>
      <c r="V8" s="415"/>
      <c r="W8" s="415"/>
      <c r="X8" s="415"/>
      <c r="Y8" s="415"/>
    </row>
    <row r="9" spans="1:25" ht="12.75" customHeight="1" x14ac:dyDescent="0.25">
      <c r="A9" s="186" t="s">
        <v>188</v>
      </c>
      <c r="B9" s="264"/>
      <c r="C9" s="137"/>
      <c r="D9" s="143"/>
      <c r="E9" s="143"/>
      <c r="F9" s="143"/>
      <c r="G9" s="143"/>
      <c r="H9" s="143"/>
      <c r="I9" s="143"/>
      <c r="J9" s="143"/>
      <c r="K9" s="143"/>
      <c r="L9" s="143"/>
      <c r="M9" s="311"/>
      <c r="N9" s="148"/>
      <c r="O9" s="311"/>
      <c r="P9" s="138"/>
      <c r="Q9" s="503"/>
      <c r="R9" s="415"/>
      <c r="S9" s="415"/>
      <c r="T9" s="415"/>
      <c r="U9" s="415"/>
      <c r="V9" s="415"/>
      <c r="W9" s="415"/>
      <c r="X9" s="415"/>
      <c r="Y9" s="415"/>
    </row>
    <row r="10" spans="1:25" ht="12.75" customHeight="1" x14ac:dyDescent="0.25">
      <c r="A10" s="186" t="s">
        <v>503</v>
      </c>
      <c r="B10" s="264"/>
      <c r="C10" s="137"/>
      <c r="D10" s="143"/>
      <c r="E10" s="143"/>
      <c r="F10" s="143"/>
      <c r="G10" s="143"/>
      <c r="H10" s="143"/>
      <c r="I10" s="143"/>
      <c r="J10" s="143"/>
      <c r="K10" s="143"/>
      <c r="L10" s="143"/>
      <c r="M10" s="311"/>
      <c r="N10" s="148"/>
      <c r="O10" s="311"/>
      <c r="P10" s="138"/>
      <c r="Q10" s="503"/>
      <c r="R10" s="415"/>
      <c r="S10" s="415"/>
      <c r="T10" s="415"/>
      <c r="U10" s="415"/>
      <c r="V10" s="415"/>
      <c r="W10" s="415"/>
      <c r="X10" s="415"/>
      <c r="Y10" s="415"/>
    </row>
    <row r="11" spans="1:25" ht="12.75" customHeight="1" x14ac:dyDescent="0.25">
      <c r="A11" s="186" t="s">
        <v>534</v>
      </c>
      <c r="B11" s="264"/>
      <c r="C11" s="137"/>
      <c r="D11" s="143"/>
      <c r="E11" s="143"/>
      <c r="F11" s="143"/>
      <c r="G11" s="143"/>
      <c r="H11" s="143"/>
      <c r="I11" s="143"/>
      <c r="J11" s="143"/>
      <c r="K11" s="143"/>
      <c r="L11" s="143"/>
      <c r="M11" s="311"/>
      <c r="N11" s="148"/>
      <c r="O11" s="311"/>
      <c r="P11" s="138"/>
      <c r="Q11" s="503"/>
      <c r="R11" s="415"/>
      <c r="S11" s="415"/>
      <c r="T11" s="415"/>
      <c r="U11" s="415"/>
      <c r="V11" s="415"/>
      <c r="W11" s="415"/>
      <c r="X11" s="415"/>
      <c r="Y11" s="415"/>
    </row>
    <row r="12" spans="1:25" ht="12.75" customHeight="1" x14ac:dyDescent="0.25">
      <c r="A12" s="186" t="s">
        <v>314</v>
      </c>
      <c r="B12" s="264"/>
      <c r="C12" s="137"/>
      <c r="D12" s="143"/>
      <c r="E12" s="143"/>
      <c r="F12" s="143"/>
      <c r="G12" s="143"/>
      <c r="H12" s="143"/>
      <c r="I12" s="143"/>
      <c r="J12" s="143"/>
      <c r="K12" s="143"/>
      <c r="L12" s="143"/>
      <c r="M12" s="311"/>
      <c r="N12" s="148"/>
      <c r="O12" s="311"/>
      <c r="P12" s="138"/>
      <c r="Q12" s="503"/>
      <c r="R12" s="415"/>
      <c r="S12" s="415"/>
      <c r="T12" s="415"/>
      <c r="U12" s="415"/>
      <c r="V12" s="415"/>
      <c r="W12" s="415"/>
      <c r="X12" s="415"/>
      <c r="Y12" s="415"/>
    </row>
    <row r="13" spans="1:25" ht="12.75" customHeight="1" x14ac:dyDescent="0.25">
      <c r="A13" s="186" t="s">
        <v>186</v>
      </c>
      <c r="B13" s="264"/>
      <c r="C13" s="137"/>
      <c r="D13" s="143"/>
      <c r="E13" s="143"/>
      <c r="F13" s="143"/>
      <c r="G13" s="143"/>
      <c r="H13" s="143"/>
      <c r="I13" s="143"/>
      <c r="J13" s="143"/>
      <c r="K13" s="143"/>
      <c r="L13" s="143"/>
      <c r="M13" s="311"/>
      <c r="N13" s="148"/>
      <c r="O13" s="311"/>
      <c r="P13" s="138"/>
      <c r="Q13" s="503"/>
      <c r="R13" s="415"/>
      <c r="S13" s="415"/>
      <c r="T13" s="415"/>
      <c r="U13" s="415"/>
      <c r="V13" s="415"/>
      <c r="W13" s="415"/>
      <c r="X13" s="415"/>
      <c r="Y13" s="415"/>
    </row>
    <row r="14" spans="1:25" ht="12.75" customHeight="1" x14ac:dyDescent="0.25">
      <c r="A14" s="186" t="s">
        <v>491</v>
      </c>
      <c r="B14" s="264"/>
      <c r="C14" s="137"/>
      <c r="D14" s="143"/>
      <c r="E14" s="143"/>
      <c r="F14" s="143"/>
      <c r="G14" s="143"/>
      <c r="H14" s="143"/>
      <c r="I14" s="143"/>
      <c r="J14" s="143"/>
      <c r="K14" s="143"/>
      <c r="L14" s="143"/>
      <c r="M14" s="311"/>
      <c r="N14" s="148"/>
      <c r="O14" s="311"/>
      <c r="P14" s="138"/>
      <c r="Q14" s="503"/>
      <c r="R14" s="415"/>
      <c r="S14" s="415"/>
      <c r="T14" s="415"/>
      <c r="U14" s="415"/>
      <c r="V14" s="415"/>
      <c r="W14" s="415"/>
      <c r="X14" s="415"/>
      <c r="Y14" s="415"/>
    </row>
    <row r="15" spans="1:25" ht="12.75" customHeight="1" x14ac:dyDescent="0.25">
      <c r="A15" s="186" t="s">
        <v>536</v>
      </c>
      <c r="B15" s="264"/>
      <c r="C15" s="137"/>
      <c r="D15" s="143"/>
      <c r="E15" s="143"/>
      <c r="F15" s="143"/>
      <c r="G15" s="143"/>
      <c r="H15" s="143"/>
      <c r="I15" s="143"/>
      <c r="J15" s="143"/>
      <c r="K15" s="143"/>
      <c r="L15" s="143"/>
      <c r="M15" s="311"/>
      <c r="N15" s="148"/>
      <c r="O15" s="311"/>
      <c r="P15" s="138"/>
      <c r="Q15" s="503"/>
      <c r="R15" s="415"/>
      <c r="S15" s="415"/>
      <c r="T15" s="415"/>
      <c r="U15" s="415"/>
      <c r="V15" s="415"/>
      <c r="W15" s="415"/>
      <c r="X15" s="415"/>
      <c r="Y15" s="415"/>
    </row>
    <row r="16" spans="1:25" ht="12.75" customHeight="1" x14ac:dyDescent="0.25">
      <c r="A16" s="186" t="s">
        <v>537</v>
      </c>
      <c r="B16" s="264"/>
      <c r="C16" s="137"/>
      <c r="D16" s="143"/>
      <c r="E16" s="143"/>
      <c r="F16" s="143"/>
      <c r="G16" s="143"/>
      <c r="H16" s="143"/>
      <c r="I16" s="143"/>
      <c r="J16" s="143"/>
      <c r="K16" s="143"/>
      <c r="L16" s="143"/>
      <c r="M16" s="311"/>
      <c r="N16" s="148"/>
      <c r="O16" s="311"/>
      <c r="P16" s="138"/>
      <c r="Q16" s="503"/>
      <c r="R16" s="415"/>
      <c r="S16" s="415"/>
      <c r="T16" s="415"/>
      <c r="U16" s="415"/>
      <c r="V16" s="415"/>
      <c r="W16" s="415"/>
      <c r="X16" s="415"/>
      <c r="Y16" s="415"/>
    </row>
    <row r="17" spans="1:25" ht="12.75" customHeight="1" x14ac:dyDescent="0.25">
      <c r="A17" s="186" t="s">
        <v>487</v>
      </c>
      <c r="B17" s="264"/>
      <c r="C17" s="137"/>
      <c r="D17" s="143"/>
      <c r="E17" s="143"/>
      <c r="F17" s="143"/>
      <c r="G17" s="143"/>
      <c r="H17" s="143"/>
      <c r="I17" s="143"/>
      <c r="J17" s="143"/>
      <c r="K17" s="143"/>
      <c r="L17" s="143"/>
      <c r="M17" s="311"/>
      <c r="N17" s="148"/>
      <c r="O17" s="311"/>
      <c r="P17" s="138"/>
      <c r="Q17" s="503"/>
      <c r="R17" s="415"/>
      <c r="S17" s="415"/>
      <c r="T17" s="415"/>
      <c r="U17" s="415"/>
      <c r="V17" s="415"/>
      <c r="W17" s="415"/>
      <c r="X17" s="415"/>
      <c r="Y17" s="415"/>
    </row>
    <row r="18" spans="1:25" ht="12.75" customHeight="1" x14ac:dyDescent="0.25">
      <c r="A18" s="186" t="s">
        <v>187</v>
      </c>
      <c r="B18" s="264"/>
      <c r="C18" s="137"/>
      <c r="D18" s="143"/>
      <c r="E18" s="143"/>
      <c r="F18" s="143"/>
      <c r="G18" s="143"/>
      <c r="H18" s="143"/>
      <c r="I18" s="143"/>
      <c r="J18" s="143"/>
      <c r="K18" s="143"/>
      <c r="L18" s="143"/>
      <c r="M18" s="311"/>
      <c r="N18" s="148"/>
      <c r="O18" s="311" t="s">
        <v>798</v>
      </c>
      <c r="P18" s="138"/>
      <c r="Q18" s="503"/>
      <c r="R18" s="415"/>
      <c r="S18" s="415"/>
      <c r="T18" s="415"/>
      <c r="U18" s="415"/>
      <c r="V18" s="415"/>
      <c r="W18" s="415"/>
      <c r="X18" s="415"/>
      <c r="Y18" s="415"/>
    </row>
    <row r="19" spans="1:25" ht="12.75" customHeight="1" x14ac:dyDescent="0.25">
      <c r="A19" s="186" t="s">
        <v>539</v>
      </c>
      <c r="B19" s="264"/>
      <c r="C19" s="137"/>
      <c r="D19" s="143"/>
      <c r="E19" s="143"/>
      <c r="F19" s="143"/>
      <c r="G19" s="143"/>
      <c r="H19" s="143"/>
      <c r="I19" s="143"/>
      <c r="J19" s="143"/>
      <c r="K19" s="143"/>
      <c r="L19" s="143"/>
      <c r="M19" s="311"/>
      <c r="N19" s="148"/>
      <c r="O19" s="311"/>
      <c r="P19" s="138"/>
      <c r="Q19" s="503"/>
      <c r="R19" s="415"/>
      <c r="S19" s="415"/>
      <c r="T19" s="415"/>
      <c r="U19" s="415"/>
      <c r="V19" s="415"/>
      <c r="W19" s="415"/>
      <c r="X19" s="415"/>
      <c r="Y19" s="415"/>
    </row>
    <row r="20" spans="1:25" ht="12.75" customHeight="1" thickBot="1" x14ac:dyDescent="0.3">
      <c r="A20" s="187" t="s">
        <v>177</v>
      </c>
      <c r="B20" s="264"/>
      <c r="C20" s="137"/>
      <c r="D20" s="143"/>
      <c r="E20" s="143"/>
      <c r="F20" s="143"/>
      <c r="G20" s="143"/>
      <c r="H20" s="143"/>
      <c r="I20" s="143"/>
      <c r="J20" s="143"/>
      <c r="K20" s="143"/>
      <c r="L20" s="143"/>
      <c r="M20" s="311"/>
      <c r="N20" s="148"/>
      <c r="O20" s="311"/>
      <c r="P20" s="138"/>
      <c r="Q20" s="503"/>
      <c r="R20" s="415"/>
      <c r="S20" s="415"/>
      <c r="T20" s="415"/>
      <c r="U20" s="415"/>
      <c r="V20" s="415"/>
      <c r="W20" s="415"/>
      <c r="X20" s="415"/>
      <c r="Y20" s="415"/>
    </row>
    <row r="21" spans="1:25" s="226" customFormat="1" ht="16.5" customHeight="1" thickBot="1" x14ac:dyDescent="0.3">
      <c r="A21" s="159" t="s">
        <v>340</v>
      </c>
      <c r="B21" s="406"/>
      <c r="C21" s="239"/>
      <c r="D21" s="143"/>
      <c r="E21" s="143"/>
      <c r="F21" s="143"/>
      <c r="G21" s="143"/>
      <c r="H21" s="143"/>
      <c r="I21" s="143"/>
      <c r="J21" s="143"/>
      <c r="K21" s="143"/>
      <c r="L21" s="143"/>
      <c r="M21" s="148"/>
      <c r="N21" s="148"/>
      <c r="O21" s="148"/>
      <c r="P21" s="239"/>
      <c r="Q21" s="227"/>
      <c r="R21" s="227"/>
      <c r="S21" s="227"/>
      <c r="T21" s="227"/>
      <c r="U21" s="227"/>
      <c r="V21" s="227"/>
      <c r="W21" s="227"/>
      <c r="X21" s="227"/>
      <c r="Y21" s="227"/>
    </row>
    <row r="22" spans="1:25" ht="12.75" customHeight="1" x14ac:dyDescent="0.25">
      <c r="A22" s="185" t="s">
        <v>189</v>
      </c>
      <c r="B22" s="264"/>
      <c r="C22" s="137"/>
      <c r="D22" s="143"/>
      <c r="E22" s="143"/>
      <c r="F22" s="143"/>
      <c r="G22" s="143"/>
      <c r="H22" s="143"/>
      <c r="I22" s="143"/>
      <c r="J22" s="143"/>
      <c r="K22" s="143"/>
      <c r="L22" s="143"/>
      <c r="M22" s="311"/>
      <c r="N22" s="148"/>
      <c r="O22" s="311"/>
      <c r="P22" s="138"/>
      <c r="Q22" s="503"/>
      <c r="R22" s="415"/>
      <c r="S22" s="415"/>
      <c r="T22" s="415"/>
      <c r="U22" s="415"/>
      <c r="V22" s="415"/>
      <c r="W22" s="415"/>
      <c r="X22" s="415"/>
      <c r="Y22" s="415"/>
    </row>
    <row r="23" spans="1:25" ht="12.75" customHeight="1" x14ac:dyDescent="0.25">
      <c r="A23" s="186" t="s">
        <v>179</v>
      </c>
      <c r="B23" s="264"/>
      <c r="C23" s="137"/>
      <c r="D23" s="143"/>
      <c r="E23" s="143"/>
      <c r="F23" s="143"/>
      <c r="G23" s="143"/>
      <c r="H23" s="143"/>
      <c r="I23" s="143"/>
      <c r="J23" s="143"/>
      <c r="K23" s="143"/>
      <c r="L23" s="143"/>
      <c r="M23" s="311"/>
      <c r="N23" s="148"/>
      <c r="O23" s="311"/>
      <c r="P23" s="138"/>
      <c r="Q23" s="503"/>
      <c r="R23" s="415"/>
      <c r="S23" s="415"/>
      <c r="T23" s="415"/>
      <c r="U23" s="415"/>
      <c r="V23" s="415"/>
      <c r="W23" s="415"/>
      <c r="X23" s="415"/>
      <c r="Y23" s="415"/>
    </row>
    <row r="24" spans="1:25" ht="12.75" customHeight="1" x14ac:dyDescent="0.25">
      <c r="A24" s="186" t="s">
        <v>488</v>
      </c>
      <c r="B24" s="264"/>
      <c r="C24" s="137"/>
      <c r="D24" s="143"/>
      <c r="E24" s="143"/>
      <c r="F24" s="143"/>
      <c r="G24" s="143"/>
      <c r="H24" s="143"/>
      <c r="I24" s="143"/>
      <c r="J24" s="143"/>
      <c r="K24" s="143"/>
      <c r="L24" s="143"/>
      <c r="M24" s="311"/>
      <c r="N24" s="148"/>
      <c r="O24" s="311"/>
      <c r="P24" s="138"/>
      <c r="Q24" s="503"/>
      <c r="R24" s="415"/>
      <c r="S24" s="415"/>
      <c r="T24" s="415"/>
      <c r="U24" s="415"/>
      <c r="V24" s="415"/>
      <c r="W24" s="415"/>
      <c r="X24" s="415"/>
      <c r="Y24" s="415"/>
    </row>
    <row r="25" spans="1:25" ht="12.75" customHeight="1" x14ac:dyDescent="0.25">
      <c r="A25" s="186" t="s">
        <v>180</v>
      </c>
      <c r="B25" s="264"/>
      <c r="C25" s="137"/>
      <c r="D25" s="143"/>
      <c r="E25" s="143"/>
      <c r="F25" s="143"/>
      <c r="G25" s="143"/>
      <c r="H25" s="143"/>
      <c r="I25" s="143"/>
      <c r="J25" s="143"/>
      <c r="K25" s="143"/>
      <c r="L25" s="143"/>
      <c r="M25" s="311"/>
      <c r="N25" s="148"/>
      <c r="O25" s="311"/>
      <c r="P25" s="138"/>
      <c r="Q25" s="503"/>
      <c r="R25" s="415"/>
      <c r="S25" s="415"/>
      <c r="T25" s="415"/>
      <c r="U25" s="415"/>
      <c r="V25" s="415"/>
      <c r="W25" s="415"/>
      <c r="X25" s="415"/>
      <c r="Y25" s="415"/>
    </row>
    <row r="26" spans="1:25" ht="12.75" customHeight="1" x14ac:dyDescent="0.25">
      <c r="A26" s="186" t="s">
        <v>489</v>
      </c>
      <c r="B26" s="264"/>
      <c r="C26" s="137"/>
      <c r="D26" s="143"/>
      <c r="E26" s="143"/>
      <c r="F26" s="143"/>
      <c r="G26" s="143"/>
      <c r="H26" s="143"/>
      <c r="I26" s="143"/>
      <c r="J26" s="143"/>
      <c r="K26" s="143"/>
      <c r="L26" s="143"/>
      <c r="M26" s="311"/>
      <c r="N26" s="148"/>
      <c r="O26" s="311"/>
      <c r="P26" s="138"/>
      <c r="Q26" s="503"/>
      <c r="R26" s="415"/>
      <c r="S26" s="415"/>
      <c r="T26" s="415"/>
      <c r="U26" s="415"/>
      <c r="V26" s="415"/>
      <c r="W26" s="415"/>
      <c r="X26" s="415"/>
      <c r="Y26" s="415"/>
    </row>
    <row r="27" spans="1:25" ht="16.5" customHeight="1" thickBot="1" x14ac:dyDescent="0.3">
      <c r="A27" s="159" t="s">
        <v>502</v>
      </c>
      <c r="B27" s="406"/>
      <c r="C27" s="239"/>
      <c r="D27" s="143"/>
      <c r="E27" s="143"/>
      <c r="F27" s="143"/>
      <c r="G27" s="143"/>
      <c r="H27" s="143"/>
      <c r="I27" s="143"/>
      <c r="J27" s="143"/>
      <c r="K27" s="143"/>
      <c r="L27" s="143"/>
      <c r="M27" s="148"/>
      <c r="N27" s="148"/>
      <c r="O27" s="148"/>
      <c r="P27" s="239"/>
      <c r="Q27" s="227"/>
      <c r="R27" s="136"/>
      <c r="S27" s="136"/>
      <c r="T27" s="136"/>
      <c r="U27" s="136"/>
      <c r="V27" s="136"/>
      <c r="W27" s="136"/>
      <c r="X27" s="136"/>
      <c r="Y27" s="136"/>
    </row>
    <row r="28" spans="1:25" ht="12.75" customHeight="1" x14ac:dyDescent="0.25">
      <c r="A28" s="185" t="s">
        <v>182</v>
      </c>
      <c r="B28" s="264"/>
      <c r="C28" s="137"/>
      <c r="D28" s="143"/>
      <c r="E28" s="143"/>
      <c r="F28" s="143"/>
      <c r="G28" s="143"/>
      <c r="H28" s="143"/>
      <c r="I28" s="143"/>
      <c r="J28" s="143"/>
      <c r="K28" s="143"/>
      <c r="L28" s="143"/>
      <c r="M28" s="311"/>
      <c r="N28" s="148"/>
      <c r="O28" s="311"/>
      <c r="P28" s="138"/>
      <c r="Q28" s="503"/>
      <c r="R28" s="415"/>
      <c r="S28" s="415"/>
      <c r="T28" s="415"/>
      <c r="U28" s="415"/>
      <c r="V28" s="415"/>
      <c r="W28" s="415"/>
      <c r="X28" s="415"/>
      <c r="Y28" s="415"/>
    </row>
    <row r="29" spans="1:25" ht="12.75" customHeight="1" x14ac:dyDescent="0.25">
      <c r="A29" s="186" t="s">
        <v>542</v>
      </c>
      <c r="B29" s="264"/>
      <c r="C29" s="137"/>
      <c r="D29" s="143"/>
      <c r="E29" s="143"/>
      <c r="F29" s="143"/>
      <c r="G29" s="143"/>
      <c r="H29" s="143"/>
      <c r="I29" s="143"/>
      <c r="J29" s="143"/>
      <c r="K29" s="143"/>
      <c r="L29" s="143"/>
      <c r="M29" s="311"/>
      <c r="N29" s="148"/>
      <c r="O29" s="311"/>
      <c r="P29" s="138"/>
      <c r="Q29" s="503"/>
      <c r="R29" s="415"/>
      <c r="S29" s="415"/>
      <c r="T29" s="415"/>
      <c r="U29" s="415"/>
      <c r="V29" s="415"/>
      <c r="W29" s="415"/>
      <c r="X29" s="415"/>
      <c r="Y29" s="415"/>
    </row>
    <row r="30" spans="1:25" ht="12.75" customHeight="1" x14ac:dyDescent="0.25">
      <c r="A30" s="186" t="s">
        <v>183</v>
      </c>
      <c r="B30" s="264"/>
      <c r="C30" s="137"/>
      <c r="D30" s="143"/>
      <c r="E30" s="143"/>
      <c r="F30" s="143"/>
      <c r="G30" s="143"/>
      <c r="H30" s="143"/>
      <c r="I30" s="143"/>
      <c r="J30" s="143"/>
      <c r="K30" s="143"/>
      <c r="L30" s="143"/>
      <c r="M30" s="311"/>
      <c r="N30" s="148"/>
      <c r="O30" s="311"/>
      <c r="P30" s="138"/>
      <c r="Q30" s="503"/>
      <c r="R30" s="415"/>
      <c r="S30" s="415"/>
      <c r="T30" s="415"/>
      <c r="U30" s="415"/>
      <c r="V30" s="415"/>
      <c r="W30" s="415"/>
      <c r="X30" s="415"/>
      <c r="Y30" s="415"/>
    </row>
    <row r="31" spans="1:25" ht="12.75" customHeight="1" x14ac:dyDescent="0.25">
      <c r="A31" s="186" t="s">
        <v>490</v>
      </c>
      <c r="B31" s="264"/>
      <c r="C31" s="137"/>
      <c r="D31" s="143"/>
      <c r="E31" s="143"/>
      <c r="F31" s="143"/>
      <c r="G31" s="143"/>
      <c r="H31" s="143"/>
      <c r="I31" s="143"/>
      <c r="J31" s="143"/>
      <c r="K31" s="143"/>
      <c r="L31" s="143"/>
      <c r="M31" s="311"/>
      <c r="N31" s="148"/>
      <c r="O31" s="311"/>
      <c r="P31" s="138"/>
      <c r="Q31" s="503"/>
      <c r="R31" s="415"/>
      <c r="S31" s="415"/>
      <c r="T31" s="415"/>
      <c r="U31" s="415"/>
      <c r="V31" s="415"/>
      <c r="W31" s="415"/>
      <c r="X31" s="415"/>
      <c r="Y31" s="415"/>
    </row>
    <row r="32" spans="1:25" ht="12.75" customHeight="1" x14ac:dyDescent="0.25">
      <c r="A32" s="186" t="s">
        <v>544</v>
      </c>
      <c r="B32" s="264"/>
      <c r="C32" s="137"/>
      <c r="D32" s="143"/>
      <c r="E32" s="143"/>
      <c r="F32" s="143"/>
      <c r="G32" s="143"/>
      <c r="H32" s="143"/>
      <c r="I32" s="143"/>
      <c r="J32" s="143"/>
      <c r="K32" s="143"/>
      <c r="L32" s="143"/>
      <c r="M32" s="311"/>
      <c r="N32" s="148"/>
      <c r="O32" s="311"/>
      <c r="P32" s="138"/>
      <c r="Q32" s="503"/>
      <c r="R32" s="415"/>
      <c r="S32" s="415"/>
      <c r="T32" s="415"/>
      <c r="U32" s="415"/>
      <c r="V32" s="415"/>
      <c r="W32" s="415"/>
      <c r="X32" s="415"/>
      <c r="Y32" s="415"/>
    </row>
    <row r="33" spans="1:25" ht="12.75" customHeight="1" x14ac:dyDescent="0.25">
      <c r="A33" s="186" t="s">
        <v>181</v>
      </c>
      <c r="B33" s="264"/>
      <c r="C33" s="137"/>
      <c r="D33" s="143"/>
      <c r="E33" s="143"/>
      <c r="F33" s="143"/>
      <c r="G33" s="143"/>
      <c r="H33" s="143"/>
      <c r="I33" s="143"/>
      <c r="J33" s="143"/>
      <c r="K33" s="143"/>
      <c r="L33" s="143"/>
      <c r="M33" s="311"/>
      <c r="N33" s="148"/>
      <c r="O33" s="311"/>
      <c r="P33" s="138"/>
      <c r="Q33" s="503"/>
      <c r="R33" s="415"/>
      <c r="S33" s="415"/>
      <c r="T33" s="415"/>
      <c r="U33" s="415"/>
      <c r="V33" s="415"/>
      <c r="W33" s="415"/>
      <c r="X33" s="415"/>
      <c r="Y33" s="415"/>
    </row>
    <row r="34" spans="1:25" ht="12.75" customHeight="1" x14ac:dyDescent="0.25">
      <c r="A34" s="186" t="s">
        <v>545</v>
      </c>
      <c r="B34" s="264"/>
      <c r="C34" s="137"/>
      <c r="D34" s="143"/>
      <c r="E34" s="143"/>
      <c r="F34" s="143"/>
      <c r="G34" s="143"/>
      <c r="H34" s="143"/>
      <c r="I34" s="143"/>
      <c r="J34" s="143"/>
      <c r="K34" s="143"/>
      <c r="L34" s="143"/>
      <c r="M34" s="311"/>
      <c r="N34" s="148"/>
      <c r="O34" s="311"/>
      <c r="P34" s="138"/>
      <c r="Q34" s="503"/>
      <c r="R34" s="415"/>
      <c r="S34" s="415"/>
      <c r="T34" s="415"/>
      <c r="U34" s="415"/>
      <c r="V34" s="415"/>
      <c r="W34" s="415"/>
      <c r="X34" s="415"/>
      <c r="Y34" s="415"/>
    </row>
    <row r="35" spans="1:25" ht="12.75" customHeight="1" x14ac:dyDescent="0.25">
      <c r="A35" s="186" t="s">
        <v>546</v>
      </c>
      <c r="B35" s="264"/>
      <c r="C35" s="137"/>
      <c r="D35" s="143"/>
      <c r="E35" s="143"/>
      <c r="F35" s="143"/>
      <c r="G35" s="143"/>
      <c r="H35" s="143"/>
      <c r="I35" s="143"/>
      <c r="J35" s="143"/>
      <c r="K35" s="143"/>
      <c r="L35" s="143"/>
      <c r="M35" s="311"/>
      <c r="N35" s="148"/>
      <c r="O35" s="311"/>
      <c r="P35" s="138"/>
      <c r="Q35" s="503"/>
      <c r="R35" s="415"/>
      <c r="S35" s="415"/>
      <c r="T35" s="415"/>
      <c r="U35" s="415"/>
      <c r="V35" s="415"/>
      <c r="W35" s="415"/>
      <c r="X35" s="415"/>
      <c r="Y35" s="415"/>
    </row>
    <row r="36" spans="1:25" ht="12.75" customHeight="1" x14ac:dyDescent="0.25">
      <c r="A36" s="186" t="s">
        <v>547</v>
      </c>
      <c r="B36" s="264"/>
      <c r="C36" s="137"/>
      <c r="D36" s="143"/>
      <c r="E36" s="143"/>
      <c r="F36" s="143"/>
      <c r="G36" s="143"/>
      <c r="H36" s="143"/>
      <c r="I36" s="143"/>
      <c r="J36" s="143"/>
      <c r="K36" s="143"/>
      <c r="L36" s="143"/>
      <c r="M36" s="311"/>
      <c r="N36" s="148"/>
      <c r="O36" s="311"/>
      <c r="P36" s="138"/>
      <c r="Q36" s="503"/>
      <c r="R36" s="415"/>
      <c r="S36" s="415"/>
      <c r="T36" s="415"/>
      <c r="U36" s="415"/>
      <c r="V36" s="415"/>
      <c r="W36" s="415"/>
      <c r="X36" s="415"/>
      <c r="Y36" s="415"/>
    </row>
    <row r="37" spans="1:25" ht="12.75" customHeight="1" x14ac:dyDescent="0.25">
      <c r="A37" s="186" t="s">
        <v>548</v>
      </c>
      <c r="B37" s="264"/>
      <c r="C37" s="137"/>
      <c r="D37" s="143"/>
      <c r="E37" s="143"/>
      <c r="F37" s="143"/>
      <c r="G37" s="143"/>
      <c r="H37" s="143"/>
      <c r="I37" s="143"/>
      <c r="J37" s="143"/>
      <c r="K37" s="143"/>
      <c r="L37" s="143"/>
      <c r="M37" s="311"/>
      <c r="N37" s="148"/>
      <c r="O37" s="311"/>
      <c r="P37" s="138"/>
      <c r="Q37" s="503"/>
      <c r="R37" s="415"/>
      <c r="S37" s="415"/>
      <c r="T37" s="415"/>
      <c r="U37" s="415"/>
      <c r="V37" s="415"/>
      <c r="W37" s="415"/>
      <c r="X37" s="415"/>
      <c r="Y37" s="415"/>
    </row>
    <row r="38" spans="1:25" ht="12.75" customHeight="1" thickBot="1" x14ac:dyDescent="0.3">
      <c r="A38" s="187" t="s">
        <v>549</v>
      </c>
      <c r="B38" s="264"/>
      <c r="C38" s="137"/>
      <c r="D38" s="143"/>
      <c r="E38" s="143"/>
      <c r="F38" s="143"/>
      <c r="G38" s="143"/>
      <c r="H38" s="143"/>
      <c r="I38" s="143"/>
      <c r="J38" s="143"/>
      <c r="K38" s="143"/>
      <c r="L38" s="143"/>
      <c r="M38" s="311"/>
      <c r="N38" s="148"/>
      <c r="O38" s="311"/>
      <c r="P38" s="138"/>
      <c r="Q38" s="503"/>
      <c r="R38" s="415"/>
      <c r="S38" s="415"/>
      <c r="T38" s="415"/>
      <c r="U38" s="415"/>
      <c r="V38" s="415"/>
      <c r="W38" s="415"/>
      <c r="X38" s="415"/>
      <c r="Y38" s="415"/>
    </row>
    <row r="39" spans="1:25" ht="16.5" customHeight="1" thickBot="1" x14ac:dyDescent="0.3">
      <c r="A39" s="189" t="s">
        <v>206</v>
      </c>
      <c r="B39" s="406"/>
      <c r="C39" s="239"/>
      <c r="D39" s="143"/>
      <c r="E39" s="143"/>
      <c r="F39" s="143"/>
      <c r="G39" s="143"/>
      <c r="H39" s="143"/>
      <c r="I39" s="143"/>
      <c r="J39" s="143"/>
      <c r="K39" s="143"/>
      <c r="L39" s="143"/>
      <c r="M39" s="148"/>
      <c r="N39" s="148"/>
      <c r="O39" s="148"/>
      <c r="P39" s="239"/>
      <c r="Q39" s="227"/>
      <c r="R39" s="136"/>
      <c r="S39" s="136"/>
      <c r="T39" s="136"/>
      <c r="U39" s="136"/>
      <c r="V39" s="136"/>
      <c r="W39" s="136"/>
      <c r="X39" s="136"/>
      <c r="Y39" s="136"/>
    </row>
    <row r="40" spans="1:25" ht="12.75" customHeight="1" x14ac:dyDescent="0.25">
      <c r="A40" s="185" t="s">
        <v>550</v>
      </c>
      <c r="B40" s="264"/>
      <c r="C40" s="137"/>
      <c r="D40" s="143"/>
      <c r="E40" s="143"/>
      <c r="F40" s="143"/>
      <c r="G40" s="143"/>
      <c r="H40" s="143"/>
      <c r="I40" s="143"/>
      <c r="J40" s="143"/>
      <c r="K40" s="143"/>
      <c r="L40" s="143"/>
      <c r="M40" s="311"/>
      <c r="N40" s="148"/>
      <c r="O40" s="311"/>
      <c r="P40" s="138"/>
      <c r="Q40" s="503"/>
      <c r="R40" s="415"/>
      <c r="S40" s="415"/>
      <c r="T40" s="415"/>
      <c r="U40" s="415"/>
      <c r="V40" s="415"/>
      <c r="W40" s="415"/>
      <c r="X40" s="415"/>
      <c r="Y40" s="415"/>
    </row>
    <row r="41" spans="1:25" ht="12.75" customHeight="1" x14ac:dyDescent="0.25">
      <c r="A41" s="186" t="s">
        <v>551</v>
      </c>
      <c r="B41" s="264"/>
      <c r="C41" s="137"/>
      <c r="D41" s="143"/>
      <c r="E41" s="143"/>
      <c r="F41" s="143"/>
      <c r="G41" s="143"/>
      <c r="H41" s="143"/>
      <c r="I41" s="143"/>
      <c r="J41" s="143"/>
      <c r="K41" s="143"/>
      <c r="L41" s="143"/>
      <c r="M41" s="311"/>
      <c r="N41" s="148"/>
      <c r="O41" s="311"/>
      <c r="P41" s="138"/>
      <c r="Q41" s="503"/>
      <c r="R41" s="415"/>
      <c r="S41" s="415"/>
      <c r="T41" s="415"/>
      <c r="U41" s="415"/>
      <c r="V41" s="415"/>
      <c r="W41" s="415"/>
      <c r="X41" s="415"/>
      <c r="Y41" s="415"/>
    </row>
    <row r="42" spans="1:25" ht="12.75" customHeight="1" x14ac:dyDescent="0.25">
      <c r="A42" s="186" t="s">
        <v>552</v>
      </c>
      <c r="B42" s="264"/>
      <c r="C42" s="137"/>
      <c r="D42" s="143"/>
      <c r="E42" s="143"/>
      <c r="F42" s="143"/>
      <c r="G42" s="143"/>
      <c r="H42" s="143"/>
      <c r="I42" s="143"/>
      <c r="J42" s="143"/>
      <c r="K42" s="143"/>
      <c r="L42" s="143"/>
      <c r="M42" s="311"/>
      <c r="N42" s="148"/>
      <c r="O42" s="311"/>
      <c r="P42" s="138"/>
      <c r="Q42" s="503"/>
      <c r="R42" s="415"/>
      <c r="S42" s="415"/>
      <c r="T42" s="415"/>
      <c r="U42" s="415"/>
      <c r="V42" s="415"/>
      <c r="W42" s="415"/>
      <c r="X42" s="415"/>
      <c r="Y42" s="415"/>
    </row>
    <row r="43" spans="1:25" ht="12.75" customHeight="1" x14ac:dyDescent="0.25">
      <c r="A43" s="186" t="s">
        <v>185</v>
      </c>
      <c r="B43" s="264"/>
      <c r="C43" s="137"/>
      <c r="D43" s="143"/>
      <c r="E43" s="143"/>
      <c r="F43" s="143"/>
      <c r="G43" s="143"/>
      <c r="H43" s="143"/>
      <c r="I43" s="143"/>
      <c r="J43" s="143"/>
      <c r="K43" s="143"/>
      <c r="L43" s="143"/>
      <c r="M43" s="311"/>
      <c r="N43" s="148"/>
      <c r="O43" s="311"/>
      <c r="P43" s="138"/>
      <c r="Q43" s="503"/>
      <c r="R43" s="415"/>
      <c r="S43" s="415"/>
      <c r="T43" s="415"/>
      <c r="U43" s="415"/>
      <c r="V43" s="415"/>
      <c r="W43" s="415"/>
      <c r="X43" s="415"/>
      <c r="Y43" s="415"/>
    </row>
    <row r="44" spans="1:25" ht="12.75" customHeight="1" x14ac:dyDescent="0.25">
      <c r="A44" s="186" t="s">
        <v>553</v>
      </c>
      <c r="B44" s="264"/>
      <c r="C44" s="137"/>
      <c r="D44" s="143"/>
      <c r="E44" s="143"/>
      <c r="F44" s="143"/>
      <c r="G44" s="143"/>
      <c r="H44" s="143"/>
      <c r="I44" s="143"/>
      <c r="J44" s="143"/>
      <c r="K44" s="143"/>
      <c r="L44" s="143"/>
      <c r="M44" s="311"/>
      <c r="N44" s="148"/>
      <c r="O44" s="311"/>
      <c r="P44" s="138"/>
      <c r="Q44" s="503"/>
      <c r="R44" s="415"/>
      <c r="S44" s="415"/>
      <c r="T44" s="415"/>
      <c r="U44" s="415"/>
      <c r="V44" s="415"/>
      <c r="W44" s="415"/>
      <c r="X44" s="415"/>
      <c r="Y44" s="415"/>
    </row>
    <row r="45" spans="1:25" ht="12.75" customHeight="1" x14ac:dyDescent="0.25">
      <c r="A45" s="186" t="s">
        <v>554</v>
      </c>
      <c r="B45" s="264"/>
      <c r="C45" s="137"/>
      <c r="D45" s="143"/>
      <c r="E45" s="143"/>
      <c r="F45" s="143"/>
      <c r="G45" s="143"/>
      <c r="H45" s="143"/>
      <c r="I45" s="143"/>
      <c r="J45" s="143"/>
      <c r="K45" s="143"/>
      <c r="L45" s="143"/>
      <c r="M45" s="311"/>
      <c r="N45" s="148"/>
      <c r="O45" s="311"/>
      <c r="P45" s="138"/>
      <c r="Q45" s="503"/>
      <c r="R45" s="415"/>
      <c r="S45" s="415"/>
      <c r="T45" s="415"/>
      <c r="U45" s="415"/>
      <c r="V45" s="415"/>
      <c r="W45" s="415"/>
      <c r="X45" s="415"/>
      <c r="Y45" s="415"/>
    </row>
    <row r="46" spans="1:25" ht="12.75" customHeight="1" x14ac:dyDescent="0.25">
      <c r="A46" s="186" t="s">
        <v>208</v>
      </c>
      <c r="B46" s="264"/>
      <c r="C46" s="137"/>
      <c r="D46" s="143"/>
      <c r="E46" s="143"/>
      <c r="F46" s="143"/>
      <c r="G46" s="143"/>
      <c r="H46" s="143"/>
      <c r="I46" s="143"/>
      <c r="J46" s="143"/>
      <c r="K46" s="143"/>
      <c r="L46" s="143"/>
      <c r="M46" s="311"/>
      <c r="N46" s="148"/>
      <c r="O46" s="311"/>
      <c r="P46" s="138"/>
      <c r="Q46" s="503"/>
      <c r="R46" s="415"/>
      <c r="S46" s="415"/>
      <c r="T46" s="415"/>
      <c r="U46" s="415"/>
      <c r="V46" s="415"/>
      <c r="W46" s="415"/>
      <c r="X46" s="415"/>
      <c r="Y46" s="415"/>
    </row>
    <row r="47" spans="1:25" ht="12.75" customHeight="1" x14ac:dyDescent="0.25">
      <c r="A47" s="186" t="s">
        <v>0</v>
      </c>
      <c r="B47" s="264"/>
      <c r="C47" s="137"/>
      <c r="D47" s="143"/>
      <c r="E47" s="143"/>
      <c r="F47" s="143"/>
      <c r="G47" s="143"/>
      <c r="H47" s="143"/>
      <c r="I47" s="143"/>
      <c r="J47" s="143"/>
      <c r="K47" s="143"/>
      <c r="L47" s="143"/>
      <c r="M47" s="311"/>
      <c r="N47" s="148"/>
      <c r="O47" s="311"/>
      <c r="P47" s="138"/>
      <c r="Q47" s="503"/>
      <c r="R47" s="415"/>
      <c r="S47" s="415"/>
      <c r="T47" s="415"/>
      <c r="U47" s="415"/>
      <c r="V47" s="415"/>
      <c r="W47" s="415"/>
      <c r="X47" s="415"/>
      <c r="Y47" s="415"/>
    </row>
    <row r="48" spans="1:25" ht="12.75" customHeight="1" x14ac:dyDescent="0.25">
      <c r="A48" s="186" t="s">
        <v>1</v>
      </c>
      <c r="B48" s="264"/>
      <c r="C48" s="137"/>
      <c r="D48" s="143"/>
      <c r="E48" s="143"/>
      <c r="F48" s="143"/>
      <c r="G48" s="143"/>
      <c r="H48" s="143"/>
      <c r="I48" s="143"/>
      <c r="J48" s="143"/>
      <c r="K48" s="143"/>
      <c r="L48" s="143"/>
      <c r="M48" s="311"/>
      <c r="N48" s="148"/>
      <c r="O48" s="311"/>
      <c r="P48" s="138"/>
      <c r="Q48" s="503"/>
      <c r="R48" s="415"/>
      <c r="S48" s="415"/>
      <c r="T48" s="415"/>
      <c r="U48" s="415"/>
      <c r="V48" s="415"/>
      <c r="W48" s="415"/>
      <c r="X48" s="415"/>
      <c r="Y48" s="415"/>
    </row>
    <row r="49" spans="1:25" ht="12.75" customHeight="1" x14ac:dyDescent="0.25">
      <c r="A49" s="186" t="s">
        <v>205</v>
      </c>
      <c r="B49" s="264"/>
      <c r="C49" s="137"/>
      <c r="D49" s="143"/>
      <c r="E49" s="143"/>
      <c r="F49" s="143"/>
      <c r="G49" s="143"/>
      <c r="H49" s="143"/>
      <c r="I49" s="143"/>
      <c r="J49" s="143"/>
      <c r="K49" s="143"/>
      <c r="L49" s="143"/>
      <c r="M49" s="311"/>
      <c r="N49" s="148"/>
      <c r="O49" s="311"/>
      <c r="P49" s="138"/>
      <c r="Q49" s="503"/>
      <c r="R49" s="415"/>
      <c r="S49" s="415"/>
      <c r="T49" s="415"/>
      <c r="U49" s="415"/>
      <c r="V49" s="415"/>
      <c r="W49" s="415"/>
      <c r="X49" s="415"/>
      <c r="Y49" s="415"/>
    </row>
    <row r="50" spans="1:25" ht="12.75" customHeight="1" thickBot="1" x14ac:dyDescent="0.3">
      <c r="A50" s="187" t="s">
        <v>184</v>
      </c>
      <c r="B50" s="264"/>
      <c r="C50" s="137"/>
      <c r="D50" s="143"/>
      <c r="E50" s="143"/>
      <c r="F50" s="143"/>
      <c r="G50" s="143"/>
      <c r="H50" s="143"/>
      <c r="I50" s="143"/>
      <c r="J50" s="143"/>
      <c r="K50" s="143"/>
      <c r="L50" s="143"/>
      <c r="M50" s="311"/>
      <c r="N50" s="148"/>
      <c r="O50" s="311"/>
      <c r="P50" s="138"/>
      <c r="Q50" s="503"/>
      <c r="R50" s="415"/>
      <c r="S50" s="415"/>
      <c r="T50" s="415"/>
      <c r="U50" s="415"/>
      <c r="V50" s="415"/>
      <c r="W50" s="415"/>
      <c r="X50" s="415"/>
      <c r="Y50" s="415"/>
    </row>
    <row r="51" spans="1:25" ht="16.5" customHeight="1" thickBot="1" x14ac:dyDescent="0.3">
      <c r="A51" s="159" t="s">
        <v>342</v>
      </c>
      <c r="B51" s="406"/>
      <c r="C51" s="239"/>
      <c r="D51" s="143"/>
      <c r="E51" s="143"/>
      <c r="F51" s="143"/>
      <c r="G51" s="143"/>
      <c r="H51" s="143"/>
      <c r="I51" s="143"/>
      <c r="J51" s="143"/>
      <c r="K51" s="143"/>
      <c r="L51" s="143"/>
      <c r="M51" s="148"/>
      <c r="N51" s="148"/>
      <c r="O51" s="148"/>
      <c r="P51" s="239"/>
      <c r="Q51" s="227"/>
      <c r="R51" s="136"/>
      <c r="S51" s="136"/>
      <c r="T51" s="136"/>
      <c r="U51" s="136"/>
      <c r="V51" s="136"/>
      <c r="W51" s="136"/>
      <c r="X51" s="136"/>
      <c r="Y51" s="136"/>
    </row>
    <row r="52" spans="1:25" ht="12.75" customHeight="1" x14ac:dyDescent="0.25">
      <c r="A52" s="185" t="s">
        <v>2</v>
      </c>
      <c r="B52" s="264"/>
      <c r="C52" s="137"/>
      <c r="D52" s="143"/>
      <c r="E52" s="143"/>
      <c r="F52" s="143"/>
      <c r="G52" s="143"/>
      <c r="H52" s="143"/>
      <c r="I52" s="143"/>
      <c r="J52" s="143"/>
      <c r="K52" s="143"/>
      <c r="L52" s="143"/>
      <c r="M52" s="311"/>
      <c r="N52" s="148"/>
      <c r="O52" s="311"/>
      <c r="P52" s="138"/>
      <c r="Q52" s="503"/>
      <c r="R52" s="415"/>
      <c r="S52" s="415"/>
      <c r="T52" s="415"/>
      <c r="U52" s="415"/>
      <c r="V52" s="415"/>
      <c r="W52" s="415"/>
      <c r="X52" s="415"/>
      <c r="Y52" s="415"/>
    </row>
    <row r="53" spans="1:25" ht="12.75" customHeight="1" x14ac:dyDescent="0.25">
      <c r="A53" s="186" t="s">
        <v>3</v>
      </c>
      <c r="B53" s="264"/>
      <c r="C53" s="137"/>
      <c r="D53" s="143"/>
      <c r="E53" s="143"/>
      <c r="F53" s="143"/>
      <c r="G53" s="143"/>
      <c r="H53" s="143"/>
      <c r="I53" s="143"/>
      <c r="J53" s="143"/>
      <c r="K53" s="143"/>
      <c r="L53" s="143"/>
      <c r="M53" s="311"/>
      <c r="N53" s="148"/>
      <c r="O53" s="311"/>
      <c r="P53" s="138"/>
      <c r="Q53" s="503"/>
      <c r="R53" s="415"/>
      <c r="S53" s="415"/>
      <c r="T53" s="415"/>
      <c r="U53" s="415"/>
      <c r="V53" s="415"/>
      <c r="W53" s="415"/>
      <c r="X53" s="415"/>
      <c r="Y53" s="415"/>
    </row>
    <row r="54" spans="1:25" ht="12.75" customHeight="1" x14ac:dyDescent="0.25">
      <c r="A54" s="186" t="s">
        <v>4</v>
      </c>
      <c r="B54" s="264"/>
      <c r="C54" s="137"/>
      <c r="D54" s="143"/>
      <c r="E54" s="143"/>
      <c r="F54" s="143"/>
      <c r="G54" s="143"/>
      <c r="H54" s="143"/>
      <c r="I54" s="143"/>
      <c r="J54" s="143"/>
      <c r="K54" s="143"/>
      <c r="L54" s="143"/>
      <c r="M54" s="311"/>
      <c r="N54" s="148"/>
      <c r="O54" s="311"/>
      <c r="P54" s="138"/>
      <c r="Q54" s="503"/>
      <c r="R54" s="415"/>
      <c r="S54" s="415"/>
      <c r="T54" s="415"/>
      <c r="U54" s="415"/>
      <c r="V54" s="415"/>
      <c r="W54" s="415"/>
      <c r="X54" s="415"/>
      <c r="Y54" s="415"/>
    </row>
    <row r="55" spans="1:25" ht="12.75" customHeight="1" x14ac:dyDescent="0.25">
      <c r="A55" s="186" t="s">
        <v>5</v>
      </c>
      <c r="B55" s="264"/>
      <c r="C55" s="137"/>
      <c r="D55" s="143"/>
      <c r="E55" s="143"/>
      <c r="F55" s="143"/>
      <c r="G55" s="143"/>
      <c r="H55" s="143"/>
      <c r="I55" s="143"/>
      <c r="J55" s="143"/>
      <c r="K55" s="143"/>
      <c r="L55" s="143"/>
      <c r="M55" s="311"/>
      <c r="N55" s="148"/>
      <c r="O55" s="311"/>
      <c r="P55" s="138"/>
      <c r="Q55" s="503"/>
      <c r="R55" s="415"/>
      <c r="S55" s="415"/>
      <c r="T55" s="415"/>
      <c r="U55" s="415"/>
      <c r="V55" s="415"/>
      <c r="W55" s="415"/>
      <c r="X55" s="415"/>
      <c r="Y55" s="415"/>
    </row>
    <row r="56" spans="1:25" ht="12.75" customHeight="1" x14ac:dyDescent="0.25">
      <c r="A56" s="186" t="s">
        <v>207</v>
      </c>
      <c r="B56" s="264"/>
      <c r="C56" s="137"/>
      <c r="D56" s="143"/>
      <c r="E56" s="143"/>
      <c r="F56" s="143"/>
      <c r="G56" s="143"/>
      <c r="H56" s="143"/>
      <c r="I56" s="143"/>
      <c r="J56" s="143"/>
      <c r="K56" s="143"/>
      <c r="L56" s="143"/>
      <c r="M56" s="311"/>
      <c r="N56" s="148"/>
      <c r="O56" s="311"/>
      <c r="P56" s="138"/>
      <c r="Q56" s="503"/>
      <c r="R56" s="415"/>
      <c r="S56" s="415"/>
      <c r="T56" s="415"/>
      <c r="U56" s="415"/>
      <c r="V56" s="415"/>
      <c r="W56" s="415"/>
      <c r="X56" s="415"/>
      <c r="Y56" s="415"/>
    </row>
    <row r="57" spans="1:25" ht="12.75" customHeight="1" x14ac:dyDescent="0.25">
      <c r="A57" s="186" t="s">
        <v>282</v>
      </c>
      <c r="B57" s="264"/>
      <c r="C57" s="137"/>
      <c r="D57" s="143"/>
      <c r="E57" s="143"/>
      <c r="F57" s="143"/>
      <c r="G57" s="143"/>
      <c r="H57" s="143"/>
      <c r="I57" s="143"/>
      <c r="J57" s="143"/>
      <c r="K57" s="143"/>
      <c r="L57" s="143"/>
      <c r="M57" s="311"/>
      <c r="N57" s="148"/>
      <c r="O57" s="311"/>
      <c r="P57" s="138"/>
      <c r="Q57" s="503"/>
      <c r="R57" s="415"/>
      <c r="S57" s="415"/>
      <c r="T57" s="415"/>
      <c r="U57" s="415"/>
      <c r="V57" s="415"/>
      <c r="W57" s="415"/>
      <c r="X57" s="415"/>
      <c r="Y57" s="415"/>
    </row>
    <row r="58" spans="1:25" ht="12.75" hidden="1" customHeight="1" x14ac:dyDescent="0.2">
      <c r="A58" s="121"/>
      <c r="C58" s="121"/>
      <c r="D58" s="136"/>
      <c r="E58" s="136"/>
      <c r="F58" s="136"/>
      <c r="G58" s="136"/>
      <c r="H58" s="136"/>
      <c r="I58" s="136"/>
      <c r="J58" s="136"/>
      <c r="K58" s="136"/>
      <c r="L58" s="136"/>
      <c r="M58" s="136"/>
      <c r="N58" s="136"/>
      <c r="O58" s="136"/>
      <c r="P58" s="121"/>
      <c r="Q58" s="227"/>
      <c r="R58" s="121"/>
      <c r="S58" s="121"/>
      <c r="T58" s="121"/>
      <c r="U58" s="121"/>
      <c r="V58" s="121"/>
      <c r="W58" s="121"/>
      <c r="X58" s="121"/>
      <c r="Y58" s="121"/>
    </row>
    <row r="59" spans="1:25" ht="12.75" hidden="1" customHeight="1" x14ac:dyDescent="0.2">
      <c r="A59" s="121"/>
      <c r="C59" s="177"/>
      <c r="D59" s="220"/>
      <c r="E59" s="220"/>
      <c r="F59" s="220"/>
      <c r="G59" s="220"/>
      <c r="H59" s="220"/>
      <c r="I59" s="220"/>
      <c r="J59" s="220"/>
      <c r="K59" s="220"/>
      <c r="L59" s="220"/>
      <c r="M59" s="220"/>
      <c r="N59" s="220"/>
      <c r="O59" s="220"/>
      <c r="P59" s="177"/>
      <c r="Q59" s="414"/>
      <c r="R59" s="177"/>
      <c r="S59" s="121"/>
      <c r="T59" s="121"/>
      <c r="U59" s="121"/>
      <c r="V59" s="121"/>
      <c r="W59" s="121"/>
      <c r="X59" s="121"/>
      <c r="Y59" s="121"/>
    </row>
    <row r="60" spans="1:25" ht="12.75" hidden="1" customHeight="1" x14ac:dyDescent="0.2">
      <c r="A60" s="121"/>
      <c r="C60" s="121"/>
      <c r="D60" s="136"/>
      <c r="E60" s="136"/>
      <c r="F60" s="136"/>
      <c r="G60" s="136"/>
      <c r="H60" s="136"/>
      <c r="I60" s="136"/>
      <c r="J60" s="136"/>
      <c r="K60" s="136"/>
      <c r="L60" s="136"/>
      <c r="M60" s="136"/>
      <c r="N60" s="136"/>
      <c r="O60" s="136"/>
      <c r="P60" s="121"/>
      <c r="Q60" s="227"/>
      <c r="R60" s="121"/>
      <c r="S60" s="121"/>
      <c r="T60" s="121"/>
      <c r="U60" s="121"/>
      <c r="V60" s="121"/>
      <c r="W60" s="121"/>
      <c r="X60" s="121"/>
      <c r="Y60" s="121"/>
    </row>
    <row r="61" spans="1:25" ht="12.75" hidden="1" customHeight="1" x14ac:dyDescent="0.2">
      <c r="A61" s="121"/>
      <c r="C61" s="121"/>
      <c r="D61" s="136"/>
      <c r="E61" s="136"/>
      <c r="F61" s="136"/>
      <c r="G61" s="136"/>
      <c r="H61" s="136"/>
      <c r="I61" s="136"/>
      <c r="J61" s="136"/>
      <c r="K61" s="136"/>
      <c r="L61" s="136"/>
      <c r="M61" s="136"/>
      <c r="N61" s="136"/>
      <c r="O61" s="136"/>
      <c r="P61" s="121"/>
      <c r="Q61" s="227"/>
      <c r="R61" s="121"/>
      <c r="S61" s="121"/>
      <c r="T61" s="121"/>
      <c r="U61" s="121"/>
      <c r="V61" s="121"/>
      <c r="W61" s="121"/>
      <c r="X61" s="121"/>
      <c r="Y61" s="121"/>
    </row>
    <row r="62" spans="1:25" ht="12.75" hidden="1" customHeight="1" x14ac:dyDescent="0.2">
      <c r="A62" s="121"/>
      <c r="C62" s="121"/>
      <c r="D62" s="136"/>
      <c r="E62" s="136"/>
      <c r="F62" s="136"/>
      <c r="G62" s="136"/>
      <c r="H62" s="136"/>
      <c r="I62" s="136"/>
      <c r="J62" s="136"/>
      <c r="K62" s="136"/>
      <c r="L62" s="136"/>
      <c r="M62" s="136"/>
      <c r="N62" s="136"/>
      <c r="O62" s="136"/>
      <c r="P62" s="121"/>
      <c r="Q62" s="227"/>
      <c r="R62" s="121"/>
      <c r="S62" s="121"/>
      <c r="T62" s="121"/>
      <c r="U62" s="121"/>
      <c r="V62" s="121"/>
      <c r="W62" s="121"/>
      <c r="X62" s="121"/>
      <c r="Y62" s="121"/>
    </row>
    <row r="63" spans="1:25" x14ac:dyDescent="0.2">
      <c r="Q63" s="227"/>
      <c r="R63" s="121"/>
      <c r="S63" s="121"/>
      <c r="T63" s="121"/>
      <c r="U63" s="121"/>
      <c r="V63" s="121"/>
      <c r="W63" s="121"/>
      <c r="X63" s="121"/>
      <c r="Y63" s="121"/>
    </row>
    <row r="64" spans="1:25" x14ac:dyDescent="0.2">
      <c r="Q64" s="227"/>
      <c r="R64" s="121"/>
      <c r="S64" s="121"/>
      <c r="T64" s="121"/>
      <c r="U64" s="121"/>
      <c r="V64" s="121"/>
      <c r="W64" s="121"/>
      <c r="X64" s="121"/>
      <c r="Y64" s="121"/>
    </row>
    <row r="65" spans="17:25" x14ac:dyDescent="0.2">
      <c r="Q65" s="227"/>
      <c r="R65" s="121"/>
      <c r="S65" s="121"/>
      <c r="T65" s="121"/>
      <c r="U65" s="121"/>
      <c r="V65" s="121"/>
      <c r="W65" s="121"/>
      <c r="X65" s="121"/>
      <c r="Y65" s="121"/>
    </row>
  </sheetData>
  <sheetProtection algorithmName="SHA-512" hashValue="vxTrmwXgNX9SJSx3zARGPAVcchEVlY7oXtbCn/Mq+UWR4EegdgLPNU+ux0QGKVbMbI7gksIZMGLjkMTOGSbASg==" saltValue="L/jjSXICv3F9lKlY32AxSw==" spinCount="100000" sheet="1" objects="1" scenarios="1"/>
  <customSheetViews>
    <customSheetView guid="{B50381DA-06DA-4286-99A4-CB6DE67AD1EB}" scale="60" showGridLines="0" showRowCol="0" outlineSymbols="0" zeroValues="0">
      <pane ySplit="6" topLeftCell="A7" activePane="bottomLeft" state="frozen"/>
      <selection pane="bottomLeft" activeCell="C52" sqref="C52:P57"/>
    </customSheetView>
  </customSheetViews>
  <mergeCells count="6">
    <mergeCell ref="E6:N6"/>
    <mergeCell ref="A2:Q2"/>
    <mergeCell ref="F4:J4"/>
    <mergeCell ref="Q4:S4"/>
    <mergeCell ref="C4:E4"/>
    <mergeCell ref="N4:P4"/>
  </mergeCells>
  <phoneticPr fontId="0" type="noConversion"/>
  <pageMargins left="0.59" right="0.48" top="0.4" bottom="0.55000000000000004" header="0.44" footer="0.5"/>
  <pageSetup paperSize="9" scale="97"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pageSetUpPr fitToPage="1"/>
  </sheetPr>
  <dimension ref="A1:Y65"/>
  <sheetViews>
    <sheetView showGridLines="0" showRowColHeaders="0" showZeros="0" zoomScale="60" zoomScaleNormal="60" workbookViewId="0">
      <pane ySplit="6" topLeftCell="A7" activePane="bottomLeft" state="frozen"/>
      <selection activeCell="O64" sqref="D7:O64"/>
      <selection pane="bottomLeft" activeCell="Q7" sqref="Q7:Q65"/>
    </sheetView>
  </sheetViews>
  <sheetFormatPr defaultColWidth="0" defaultRowHeight="12.75" zeroHeight="1" x14ac:dyDescent="0.2"/>
  <cols>
    <col min="1" max="1" width="41.5703125" style="226" bestFit="1" customWidth="1"/>
    <col min="2" max="2" width="4" style="226" customWidth="1"/>
    <col min="3" max="3" width="3.5703125" style="226" customWidth="1"/>
    <col min="4" max="14" width="2.7109375" style="226" customWidth="1"/>
    <col min="15" max="15" width="3.85546875" style="226" customWidth="1"/>
    <col min="16" max="16" width="4" style="226" customWidth="1"/>
    <col min="17" max="17" width="3.7109375" style="226" customWidth="1"/>
    <col min="18" max="25" width="3.7109375" style="226" hidden="1" customWidth="1"/>
    <col min="26" max="16384" width="0" style="226" hidden="1"/>
  </cols>
  <sheetData>
    <row r="1" spans="1:25" ht="13.5" thickBot="1" x14ac:dyDescent="0.25"/>
    <row r="2" spans="1:25" s="122" customFormat="1" ht="19.5" x14ac:dyDescent="0.25">
      <c r="A2" s="523" t="s">
        <v>34</v>
      </c>
      <c r="B2" s="524"/>
      <c r="C2" s="556"/>
      <c r="D2" s="556"/>
      <c r="E2" s="557"/>
      <c r="F2" s="557"/>
      <c r="G2" s="557"/>
      <c r="H2" s="557"/>
      <c r="I2" s="557"/>
      <c r="J2" s="557"/>
      <c r="K2" s="557"/>
      <c r="L2" s="557"/>
      <c r="M2" s="557"/>
      <c r="N2" s="557"/>
      <c r="O2" s="557"/>
      <c r="P2" s="557"/>
      <c r="Q2" s="558"/>
      <c r="R2" s="409"/>
      <c r="S2" s="409"/>
      <c r="T2" s="411"/>
      <c r="U2" s="121"/>
      <c r="V2" s="121"/>
      <c r="W2" s="121"/>
      <c r="X2" s="121"/>
      <c r="Y2" s="121"/>
    </row>
    <row r="3" spans="1:25" ht="12.75" customHeight="1" x14ac:dyDescent="0.25">
      <c r="A3" s="399"/>
      <c r="B3" s="400"/>
      <c r="C3" s="401"/>
      <c r="D3" s="401"/>
      <c r="E3" s="401"/>
      <c r="F3" s="401"/>
      <c r="G3" s="400"/>
      <c r="H3" s="401"/>
      <c r="I3" s="401"/>
      <c r="J3" s="401"/>
      <c r="K3" s="401"/>
      <c r="L3" s="401"/>
      <c r="M3" s="401"/>
      <c r="N3" s="401"/>
      <c r="O3" s="401"/>
      <c r="P3" s="401"/>
      <c r="Q3" s="401"/>
      <c r="R3" s="401"/>
      <c r="S3" s="401"/>
      <c r="T3" s="264"/>
    </row>
    <row r="4" spans="1:25" s="122" customFormat="1" ht="20.25" thickBot="1" x14ac:dyDescent="0.3">
      <c r="A4" s="168" t="str">
        <f>Naam!J19</f>
        <v>Vakgebied 8</v>
      </c>
      <c r="B4" s="402"/>
      <c r="C4" s="547" t="s">
        <v>283</v>
      </c>
      <c r="D4" s="547"/>
      <c r="E4" s="547"/>
      <c r="F4" s="543">
        <f ca="1">TODAY()</f>
        <v>43115</v>
      </c>
      <c r="G4" s="544"/>
      <c r="H4" s="544"/>
      <c r="I4" s="544"/>
      <c r="J4" s="545"/>
      <c r="K4" s="403"/>
      <c r="L4" s="403"/>
      <c r="M4" s="403"/>
      <c r="N4" s="550"/>
      <c r="O4" s="550"/>
      <c r="P4" s="550"/>
      <c r="Q4" s="559"/>
      <c r="R4" s="559"/>
      <c r="S4" s="559"/>
      <c r="T4" s="121"/>
      <c r="U4" s="121"/>
      <c r="V4" s="121"/>
      <c r="W4" s="121"/>
      <c r="X4" s="121"/>
      <c r="Y4" s="121"/>
    </row>
    <row r="5" spans="1:25" s="122" customFormat="1" ht="21" customHeight="1" thickBot="1" x14ac:dyDescent="0.25">
      <c r="A5" s="164" t="s">
        <v>264</v>
      </c>
      <c r="B5" s="169" t="s">
        <v>302</v>
      </c>
      <c r="C5" s="135">
        <f>COUNTIF(C8:C57,"x")</f>
        <v>0</v>
      </c>
      <c r="D5" s="259"/>
      <c r="E5" s="259"/>
      <c r="F5" s="259"/>
      <c r="G5" s="259"/>
      <c r="H5" s="164"/>
      <c r="I5" s="259"/>
      <c r="J5" s="259"/>
      <c r="K5" s="259"/>
      <c r="L5" s="259"/>
      <c r="M5" s="259"/>
      <c r="N5" s="164" t="s">
        <v>265</v>
      </c>
      <c r="O5" s="169" t="s">
        <v>302</v>
      </c>
      <c r="P5" s="307">
        <f>COUNTIF(P8:P57,"x")</f>
        <v>0</v>
      </c>
      <c r="Q5" s="259"/>
      <c r="R5" s="405"/>
      <c r="S5" s="405"/>
      <c r="T5" s="411"/>
      <c r="U5" s="411"/>
      <c r="V5" s="411"/>
      <c r="W5" s="411"/>
      <c r="X5" s="411"/>
      <c r="Y5" s="411"/>
    </row>
    <row r="6" spans="1:25" s="122" customFormat="1" ht="63" customHeight="1" x14ac:dyDescent="0.2">
      <c r="A6" s="140" t="s">
        <v>304</v>
      </c>
      <c r="B6" s="412"/>
      <c r="C6" s="153">
        <f>Naam!$E10</f>
        <v>0</v>
      </c>
      <c r="D6" s="413"/>
      <c r="E6" s="546" t="s">
        <v>143</v>
      </c>
      <c r="F6" s="546"/>
      <c r="G6" s="546"/>
      <c r="H6" s="546"/>
      <c r="I6" s="546"/>
      <c r="J6" s="546"/>
      <c r="K6" s="546"/>
      <c r="L6" s="546"/>
      <c r="M6" s="546"/>
      <c r="N6" s="546"/>
      <c r="O6" s="414"/>
      <c r="P6" s="153">
        <f>Naam!$E10</f>
        <v>0</v>
      </c>
      <c r="Q6" s="413"/>
      <c r="R6" s="223"/>
      <c r="S6" s="223"/>
      <c r="T6" s="223"/>
      <c r="U6" s="223"/>
      <c r="V6" s="223"/>
      <c r="W6" s="223"/>
      <c r="X6" s="223"/>
      <c r="Y6" s="223"/>
    </row>
    <row r="7" spans="1:25" s="122" customFormat="1" ht="12.75" customHeight="1" thickBot="1" x14ac:dyDescent="0.25">
      <c r="A7" s="159" t="s">
        <v>339</v>
      </c>
      <c r="B7" s="406"/>
      <c r="C7" s="227"/>
      <c r="D7" s="227"/>
      <c r="E7" s="227"/>
      <c r="F7" s="227"/>
      <c r="G7" s="227"/>
      <c r="H7" s="227"/>
      <c r="I7" s="227"/>
      <c r="J7" s="227"/>
      <c r="K7" s="227"/>
      <c r="L7" s="227"/>
      <c r="M7" s="227"/>
      <c r="N7" s="227"/>
      <c r="O7" s="227"/>
      <c r="P7" s="227"/>
      <c r="Q7" s="227"/>
      <c r="R7" s="136"/>
      <c r="S7" s="136"/>
      <c r="T7" s="121"/>
      <c r="U7" s="121"/>
      <c r="V7" s="121"/>
      <c r="W7" s="121"/>
      <c r="X7" s="121"/>
      <c r="Y7" s="121"/>
    </row>
    <row r="8" spans="1:25" s="122" customFormat="1" ht="12.75" customHeight="1" x14ac:dyDescent="0.25">
      <c r="A8" s="185" t="s">
        <v>178</v>
      </c>
      <c r="B8" s="264"/>
      <c r="C8" s="137"/>
      <c r="D8" s="149"/>
      <c r="E8" s="143"/>
      <c r="F8" s="143"/>
      <c r="G8" s="143"/>
      <c r="H8" s="143"/>
      <c r="I8" s="143"/>
      <c r="J8" s="143"/>
      <c r="K8" s="143"/>
      <c r="L8" s="143"/>
      <c r="M8" s="311"/>
      <c r="N8" s="148"/>
      <c r="O8" s="311"/>
      <c r="P8" s="138"/>
      <c r="Q8" s="503"/>
      <c r="R8" s="415"/>
      <c r="S8" s="415"/>
      <c r="T8" s="415"/>
      <c r="U8" s="415"/>
      <c r="V8" s="415"/>
      <c r="W8" s="415"/>
      <c r="X8" s="415"/>
      <c r="Y8" s="415"/>
    </row>
    <row r="9" spans="1:25" s="122" customFormat="1" ht="12.75" customHeight="1" x14ac:dyDescent="0.25">
      <c r="A9" s="186" t="s">
        <v>188</v>
      </c>
      <c r="B9" s="264"/>
      <c r="C9" s="137"/>
      <c r="D9" s="143"/>
      <c r="E9" s="143"/>
      <c r="F9" s="143"/>
      <c r="G9" s="143"/>
      <c r="H9" s="143"/>
      <c r="I9" s="143"/>
      <c r="J9" s="143"/>
      <c r="K9" s="143"/>
      <c r="L9" s="143"/>
      <c r="M9" s="311"/>
      <c r="N9" s="148"/>
      <c r="O9" s="311"/>
      <c r="P9" s="138"/>
      <c r="Q9" s="503"/>
      <c r="R9" s="415"/>
      <c r="S9" s="415"/>
      <c r="T9" s="415"/>
      <c r="U9" s="415"/>
      <c r="V9" s="415"/>
      <c r="W9" s="415"/>
      <c r="X9" s="415"/>
      <c r="Y9" s="415"/>
    </row>
    <row r="10" spans="1:25" s="122" customFormat="1" ht="12.75" customHeight="1" x14ac:dyDescent="0.25">
      <c r="A10" s="186" t="s">
        <v>503</v>
      </c>
      <c r="B10" s="264"/>
      <c r="C10" s="137"/>
      <c r="D10" s="143"/>
      <c r="E10" s="143"/>
      <c r="F10" s="143"/>
      <c r="G10" s="143"/>
      <c r="H10" s="143"/>
      <c r="I10" s="143"/>
      <c r="J10" s="143"/>
      <c r="K10" s="143"/>
      <c r="L10" s="143"/>
      <c r="M10" s="311"/>
      <c r="N10" s="148"/>
      <c r="O10" s="311"/>
      <c r="P10" s="138"/>
      <c r="Q10" s="503"/>
      <c r="R10" s="415"/>
      <c r="S10" s="415"/>
      <c r="T10" s="415"/>
      <c r="U10" s="415"/>
      <c r="V10" s="415"/>
      <c r="W10" s="415"/>
      <c r="X10" s="415"/>
      <c r="Y10" s="415"/>
    </row>
    <row r="11" spans="1:25" s="122" customFormat="1" ht="12.75" customHeight="1" x14ac:dyDescent="0.25">
      <c r="A11" s="186" t="s">
        <v>534</v>
      </c>
      <c r="B11" s="264"/>
      <c r="C11" s="137"/>
      <c r="D11" s="143"/>
      <c r="E11" s="143"/>
      <c r="F11" s="143"/>
      <c r="G11" s="143"/>
      <c r="H11" s="143"/>
      <c r="I11" s="143"/>
      <c r="J11" s="143"/>
      <c r="K11" s="143"/>
      <c r="L11" s="143"/>
      <c r="M11" s="311"/>
      <c r="N11" s="148"/>
      <c r="O11" s="311"/>
      <c r="P11" s="138"/>
      <c r="Q11" s="503"/>
      <c r="R11" s="415"/>
      <c r="S11" s="415"/>
      <c r="T11" s="415"/>
      <c r="U11" s="415"/>
      <c r="V11" s="415"/>
      <c r="W11" s="415"/>
      <c r="X11" s="415"/>
      <c r="Y11" s="415"/>
    </row>
    <row r="12" spans="1:25" s="122" customFormat="1" ht="12.75" customHeight="1" x14ac:dyDescent="0.25">
      <c r="A12" s="186" t="s">
        <v>314</v>
      </c>
      <c r="B12" s="264"/>
      <c r="C12" s="137"/>
      <c r="D12" s="143"/>
      <c r="E12" s="143"/>
      <c r="F12" s="143"/>
      <c r="G12" s="143"/>
      <c r="H12" s="143"/>
      <c r="I12" s="143"/>
      <c r="J12" s="143"/>
      <c r="K12" s="143"/>
      <c r="L12" s="143"/>
      <c r="M12" s="311"/>
      <c r="N12" s="148"/>
      <c r="O12" s="311"/>
      <c r="P12" s="138"/>
      <c r="Q12" s="503"/>
      <c r="R12" s="415"/>
      <c r="S12" s="415"/>
      <c r="T12" s="415"/>
      <c r="U12" s="415"/>
      <c r="V12" s="415"/>
      <c r="W12" s="415"/>
      <c r="X12" s="415"/>
      <c r="Y12" s="415"/>
    </row>
    <row r="13" spans="1:25" s="122" customFormat="1" ht="12.75" customHeight="1" x14ac:dyDescent="0.25">
      <c r="A13" s="186" t="s">
        <v>186</v>
      </c>
      <c r="B13" s="264"/>
      <c r="C13" s="137"/>
      <c r="D13" s="143"/>
      <c r="E13" s="143"/>
      <c r="F13" s="143"/>
      <c r="G13" s="143"/>
      <c r="H13" s="143"/>
      <c r="I13" s="143"/>
      <c r="J13" s="143"/>
      <c r="K13" s="143"/>
      <c r="L13" s="143"/>
      <c r="M13" s="311"/>
      <c r="N13" s="148"/>
      <c r="O13" s="311"/>
      <c r="P13" s="138"/>
      <c r="Q13" s="503"/>
      <c r="R13" s="415"/>
      <c r="S13" s="415"/>
      <c r="T13" s="415"/>
      <c r="U13" s="415"/>
      <c r="V13" s="415"/>
      <c r="W13" s="415"/>
      <c r="X13" s="415"/>
      <c r="Y13" s="415"/>
    </row>
    <row r="14" spans="1:25" s="122" customFormat="1" ht="12.75" customHeight="1" x14ac:dyDescent="0.25">
      <c r="A14" s="186" t="s">
        <v>491</v>
      </c>
      <c r="B14" s="264"/>
      <c r="C14" s="137"/>
      <c r="D14" s="143"/>
      <c r="E14" s="143"/>
      <c r="F14" s="143"/>
      <c r="G14" s="143"/>
      <c r="H14" s="143"/>
      <c r="I14" s="143"/>
      <c r="J14" s="143"/>
      <c r="K14" s="143"/>
      <c r="L14" s="143"/>
      <c r="M14" s="311"/>
      <c r="N14" s="148"/>
      <c r="O14" s="311"/>
      <c r="P14" s="138"/>
      <c r="Q14" s="503"/>
      <c r="R14" s="415"/>
      <c r="S14" s="415"/>
      <c r="T14" s="415"/>
      <c r="U14" s="415"/>
      <c r="V14" s="415"/>
      <c r="W14" s="415"/>
      <c r="X14" s="415"/>
      <c r="Y14" s="415"/>
    </row>
    <row r="15" spans="1:25" s="122" customFormat="1" ht="12.75" customHeight="1" x14ac:dyDescent="0.25">
      <c r="A15" s="186" t="s">
        <v>536</v>
      </c>
      <c r="B15" s="264"/>
      <c r="C15" s="137"/>
      <c r="D15" s="143"/>
      <c r="E15" s="143"/>
      <c r="F15" s="143"/>
      <c r="G15" s="143"/>
      <c r="H15" s="143"/>
      <c r="I15" s="143"/>
      <c r="J15" s="143"/>
      <c r="K15" s="143"/>
      <c r="L15" s="143"/>
      <c r="M15" s="311"/>
      <c r="N15" s="148"/>
      <c r="O15" s="311"/>
      <c r="P15" s="138"/>
      <c r="Q15" s="503"/>
      <c r="R15" s="415"/>
      <c r="S15" s="415"/>
      <c r="T15" s="415"/>
      <c r="U15" s="415"/>
      <c r="V15" s="415"/>
      <c r="W15" s="415"/>
      <c r="X15" s="415"/>
      <c r="Y15" s="415"/>
    </row>
    <row r="16" spans="1:25" s="122" customFormat="1" ht="12.75" customHeight="1" x14ac:dyDescent="0.25">
      <c r="A16" s="186" t="s">
        <v>537</v>
      </c>
      <c r="B16" s="264"/>
      <c r="C16" s="137"/>
      <c r="D16" s="143"/>
      <c r="E16" s="143"/>
      <c r="F16" s="143"/>
      <c r="G16" s="143"/>
      <c r="H16" s="143"/>
      <c r="I16" s="143"/>
      <c r="J16" s="143"/>
      <c r="K16" s="143"/>
      <c r="L16" s="143"/>
      <c r="M16" s="311"/>
      <c r="N16" s="148"/>
      <c r="O16" s="311"/>
      <c r="P16" s="138"/>
      <c r="Q16" s="503"/>
      <c r="R16" s="415"/>
      <c r="S16" s="415"/>
      <c r="T16" s="415"/>
      <c r="U16" s="415"/>
      <c r="V16" s="415"/>
      <c r="W16" s="415"/>
      <c r="X16" s="415"/>
      <c r="Y16" s="415"/>
    </row>
    <row r="17" spans="1:25" s="122" customFormat="1" ht="12.75" customHeight="1" x14ac:dyDescent="0.25">
      <c r="A17" s="186" t="s">
        <v>487</v>
      </c>
      <c r="B17" s="264"/>
      <c r="C17" s="137"/>
      <c r="D17" s="143"/>
      <c r="E17" s="143"/>
      <c r="F17" s="143"/>
      <c r="G17" s="143"/>
      <c r="H17" s="143"/>
      <c r="I17" s="143"/>
      <c r="J17" s="143"/>
      <c r="K17" s="143"/>
      <c r="L17" s="143"/>
      <c r="M17" s="311"/>
      <c r="N17" s="148"/>
      <c r="O17" s="311"/>
      <c r="P17" s="138"/>
      <c r="Q17" s="503"/>
      <c r="R17" s="415"/>
      <c r="S17" s="415"/>
      <c r="T17" s="415"/>
      <c r="U17" s="415"/>
      <c r="V17" s="415"/>
      <c r="W17" s="415"/>
      <c r="X17" s="415"/>
      <c r="Y17" s="415"/>
    </row>
    <row r="18" spans="1:25" s="122" customFormat="1" ht="12.75" customHeight="1" x14ac:dyDescent="0.25">
      <c r="A18" s="186" t="s">
        <v>187</v>
      </c>
      <c r="B18" s="264"/>
      <c r="C18" s="137"/>
      <c r="D18" s="143"/>
      <c r="E18" s="143"/>
      <c r="F18" s="143"/>
      <c r="G18" s="143"/>
      <c r="H18" s="143"/>
      <c r="I18" s="143"/>
      <c r="J18" s="143"/>
      <c r="K18" s="143"/>
      <c r="L18" s="143"/>
      <c r="M18" s="311"/>
      <c r="N18" s="148"/>
      <c r="O18" s="311" t="s">
        <v>798</v>
      </c>
      <c r="P18" s="138"/>
      <c r="Q18" s="503"/>
      <c r="R18" s="415"/>
      <c r="S18" s="415"/>
      <c r="T18" s="415"/>
      <c r="U18" s="415"/>
      <c r="V18" s="415"/>
      <c r="W18" s="415"/>
      <c r="X18" s="415"/>
      <c r="Y18" s="415"/>
    </row>
    <row r="19" spans="1:25" s="122" customFormat="1" ht="12.75" customHeight="1" x14ac:dyDescent="0.25">
      <c r="A19" s="186" t="s">
        <v>539</v>
      </c>
      <c r="B19" s="264"/>
      <c r="C19" s="137"/>
      <c r="D19" s="143"/>
      <c r="E19" s="143"/>
      <c r="F19" s="143"/>
      <c r="G19" s="143"/>
      <c r="H19" s="143"/>
      <c r="I19" s="143"/>
      <c r="J19" s="143"/>
      <c r="K19" s="143"/>
      <c r="L19" s="143"/>
      <c r="M19" s="311"/>
      <c r="N19" s="148"/>
      <c r="O19" s="311"/>
      <c r="P19" s="138"/>
      <c r="Q19" s="503"/>
      <c r="R19" s="415"/>
      <c r="S19" s="415"/>
      <c r="T19" s="415"/>
      <c r="U19" s="415"/>
      <c r="V19" s="415"/>
      <c r="W19" s="415"/>
      <c r="X19" s="415"/>
      <c r="Y19" s="415"/>
    </row>
    <row r="20" spans="1:25" s="122" customFormat="1" ht="12.75" customHeight="1" thickBot="1" x14ac:dyDescent="0.3">
      <c r="A20" s="187" t="s">
        <v>177</v>
      </c>
      <c r="B20" s="264"/>
      <c r="C20" s="137"/>
      <c r="D20" s="143"/>
      <c r="E20" s="143"/>
      <c r="F20" s="143"/>
      <c r="G20" s="143"/>
      <c r="H20" s="143"/>
      <c r="I20" s="143"/>
      <c r="J20" s="143"/>
      <c r="K20" s="143"/>
      <c r="L20" s="143"/>
      <c r="M20" s="311"/>
      <c r="N20" s="148"/>
      <c r="O20" s="311"/>
      <c r="P20" s="138"/>
      <c r="Q20" s="503"/>
      <c r="R20" s="415"/>
      <c r="S20" s="415"/>
      <c r="T20" s="415"/>
      <c r="U20" s="415"/>
      <c r="V20" s="415"/>
      <c r="W20" s="415"/>
      <c r="X20" s="415"/>
      <c r="Y20" s="415"/>
    </row>
    <row r="21" spans="1:25" s="122" customFormat="1" ht="12.75" customHeight="1" thickBot="1" x14ac:dyDescent="0.3">
      <c r="A21" s="189" t="s">
        <v>340</v>
      </c>
      <c r="B21" s="406"/>
      <c r="C21" s="239"/>
      <c r="D21" s="143"/>
      <c r="E21" s="143"/>
      <c r="F21" s="143"/>
      <c r="G21" s="143"/>
      <c r="H21" s="143"/>
      <c r="I21" s="143"/>
      <c r="J21" s="143"/>
      <c r="K21" s="143"/>
      <c r="L21" s="143"/>
      <c r="M21" s="148"/>
      <c r="N21" s="148"/>
      <c r="O21" s="148"/>
      <c r="P21" s="239"/>
      <c r="Q21" s="227"/>
      <c r="R21" s="136"/>
      <c r="S21" s="136"/>
      <c r="T21" s="136"/>
      <c r="U21" s="136"/>
      <c r="V21" s="136"/>
      <c r="W21" s="136"/>
      <c r="X21" s="136"/>
      <c r="Y21" s="136"/>
    </row>
    <row r="22" spans="1:25" s="122" customFormat="1" ht="12.75" customHeight="1" x14ac:dyDescent="0.25">
      <c r="A22" s="185" t="s">
        <v>189</v>
      </c>
      <c r="B22" s="264"/>
      <c r="C22" s="137"/>
      <c r="D22" s="143"/>
      <c r="E22" s="143"/>
      <c r="F22" s="143"/>
      <c r="G22" s="143"/>
      <c r="H22" s="143"/>
      <c r="I22" s="143"/>
      <c r="J22" s="143"/>
      <c r="K22" s="143"/>
      <c r="L22" s="143"/>
      <c r="M22" s="311"/>
      <c r="N22" s="148"/>
      <c r="O22" s="311"/>
      <c r="P22" s="138"/>
      <c r="Q22" s="503"/>
      <c r="R22" s="415"/>
      <c r="S22" s="415"/>
      <c r="T22" s="415"/>
      <c r="U22" s="415"/>
      <c r="V22" s="415"/>
      <c r="W22" s="415"/>
      <c r="X22" s="415"/>
      <c r="Y22" s="415"/>
    </row>
    <row r="23" spans="1:25" s="122" customFormat="1" ht="12.75" customHeight="1" x14ac:dyDescent="0.25">
      <c r="A23" s="186" t="s">
        <v>179</v>
      </c>
      <c r="B23" s="264"/>
      <c r="C23" s="137"/>
      <c r="D23" s="143"/>
      <c r="E23" s="143"/>
      <c r="F23" s="143"/>
      <c r="G23" s="143"/>
      <c r="H23" s="143"/>
      <c r="I23" s="143"/>
      <c r="J23" s="143"/>
      <c r="K23" s="143"/>
      <c r="L23" s="143"/>
      <c r="M23" s="311"/>
      <c r="N23" s="148"/>
      <c r="O23" s="311"/>
      <c r="P23" s="138"/>
      <c r="Q23" s="503"/>
      <c r="R23" s="415"/>
      <c r="S23" s="415"/>
      <c r="T23" s="415"/>
      <c r="U23" s="415"/>
      <c r="V23" s="415"/>
      <c r="W23" s="415"/>
      <c r="X23" s="415"/>
      <c r="Y23" s="415"/>
    </row>
    <row r="24" spans="1:25" s="122" customFormat="1" ht="12.75" customHeight="1" x14ac:dyDescent="0.25">
      <c r="A24" s="186" t="s">
        <v>488</v>
      </c>
      <c r="B24" s="264"/>
      <c r="C24" s="137"/>
      <c r="D24" s="143"/>
      <c r="E24" s="143"/>
      <c r="F24" s="143"/>
      <c r="G24" s="143"/>
      <c r="H24" s="143"/>
      <c r="I24" s="143"/>
      <c r="J24" s="143"/>
      <c r="K24" s="143"/>
      <c r="L24" s="143"/>
      <c r="M24" s="311"/>
      <c r="N24" s="148"/>
      <c r="O24" s="311"/>
      <c r="P24" s="138"/>
      <c r="Q24" s="503"/>
      <c r="R24" s="415"/>
      <c r="S24" s="415"/>
      <c r="T24" s="415"/>
      <c r="U24" s="415"/>
      <c r="V24" s="415"/>
      <c r="W24" s="415"/>
      <c r="X24" s="415"/>
      <c r="Y24" s="415"/>
    </row>
    <row r="25" spans="1:25" s="122" customFormat="1" ht="12.75" customHeight="1" x14ac:dyDescent="0.25">
      <c r="A25" s="186" t="s">
        <v>180</v>
      </c>
      <c r="B25" s="264"/>
      <c r="C25" s="137"/>
      <c r="D25" s="143"/>
      <c r="E25" s="143"/>
      <c r="F25" s="143"/>
      <c r="G25" s="143"/>
      <c r="H25" s="143"/>
      <c r="I25" s="143"/>
      <c r="J25" s="143"/>
      <c r="K25" s="143"/>
      <c r="L25" s="143"/>
      <c r="M25" s="311"/>
      <c r="N25" s="148"/>
      <c r="O25" s="311"/>
      <c r="P25" s="138"/>
      <c r="Q25" s="503"/>
      <c r="R25" s="415"/>
      <c r="S25" s="415"/>
      <c r="T25" s="415"/>
      <c r="U25" s="415"/>
      <c r="V25" s="415"/>
      <c r="W25" s="415"/>
      <c r="X25" s="415"/>
      <c r="Y25" s="415"/>
    </row>
    <row r="26" spans="1:25" s="122" customFormat="1" ht="12.75" customHeight="1" x14ac:dyDescent="0.25">
      <c r="A26" s="186" t="s">
        <v>489</v>
      </c>
      <c r="B26" s="264"/>
      <c r="C26" s="137"/>
      <c r="D26" s="143"/>
      <c r="E26" s="143"/>
      <c r="F26" s="143"/>
      <c r="G26" s="143"/>
      <c r="H26" s="143"/>
      <c r="I26" s="143"/>
      <c r="J26" s="143"/>
      <c r="K26" s="143"/>
      <c r="L26" s="143"/>
      <c r="M26" s="311"/>
      <c r="N26" s="148"/>
      <c r="O26" s="311"/>
      <c r="P26" s="138"/>
      <c r="Q26" s="503"/>
      <c r="R26" s="415"/>
      <c r="S26" s="415"/>
      <c r="T26" s="415"/>
      <c r="U26" s="415"/>
      <c r="V26" s="415"/>
      <c r="W26" s="415"/>
      <c r="X26" s="415"/>
      <c r="Y26" s="415"/>
    </row>
    <row r="27" spans="1:25" s="122" customFormat="1" ht="12.75" customHeight="1" thickBot="1" x14ac:dyDescent="0.3">
      <c r="A27" s="159" t="s">
        <v>341</v>
      </c>
      <c r="B27" s="406"/>
      <c r="C27" s="239"/>
      <c r="D27" s="143"/>
      <c r="E27" s="143"/>
      <c r="F27" s="143"/>
      <c r="G27" s="143"/>
      <c r="H27" s="143"/>
      <c r="I27" s="143"/>
      <c r="J27" s="143"/>
      <c r="K27" s="143"/>
      <c r="L27" s="143"/>
      <c r="M27" s="148"/>
      <c r="N27" s="148"/>
      <c r="O27" s="148"/>
      <c r="P27" s="239"/>
      <c r="Q27" s="227"/>
      <c r="R27" s="136"/>
      <c r="S27" s="136"/>
      <c r="T27" s="136"/>
      <c r="U27" s="136"/>
      <c r="V27" s="136"/>
      <c r="W27" s="136"/>
      <c r="X27" s="136"/>
      <c r="Y27" s="136"/>
    </row>
    <row r="28" spans="1:25" s="122" customFormat="1" ht="12.75" customHeight="1" x14ac:dyDescent="0.25">
      <c r="A28" s="185" t="s">
        <v>182</v>
      </c>
      <c r="B28" s="264"/>
      <c r="C28" s="137"/>
      <c r="D28" s="143"/>
      <c r="E28" s="143"/>
      <c r="F28" s="143"/>
      <c r="G28" s="143"/>
      <c r="H28" s="143"/>
      <c r="I28" s="143"/>
      <c r="J28" s="143"/>
      <c r="K28" s="143"/>
      <c r="L28" s="143"/>
      <c r="M28" s="311"/>
      <c r="N28" s="148"/>
      <c r="O28" s="311"/>
      <c r="P28" s="138"/>
      <c r="Q28" s="503"/>
      <c r="R28" s="415"/>
      <c r="S28" s="415"/>
      <c r="T28" s="415"/>
      <c r="U28" s="415"/>
      <c r="V28" s="415"/>
      <c r="W28" s="415"/>
      <c r="X28" s="415"/>
      <c r="Y28" s="415"/>
    </row>
    <row r="29" spans="1:25" s="122" customFormat="1" ht="12.75" customHeight="1" x14ac:dyDescent="0.25">
      <c r="A29" s="186" t="s">
        <v>542</v>
      </c>
      <c r="B29" s="264"/>
      <c r="C29" s="137"/>
      <c r="D29" s="143"/>
      <c r="E29" s="143"/>
      <c r="F29" s="143"/>
      <c r="G29" s="143"/>
      <c r="H29" s="143"/>
      <c r="I29" s="143"/>
      <c r="J29" s="143"/>
      <c r="K29" s="143"/>
      <c r="L29" s="143"/>
      <c r="M29" s="311"/>
      <c r="N29" s="148"/>
      <c r="O29" s="311"/>
      <c r="P29" s="138"/>
      <c r="Q29" s="503"/>
      <c r="R29" s="415"/>
      <c r="S29" s="415"/>
      <c r="T29" s="415"/>
      <c r="U29" s="415"/>
      <c r="V29" s="415"/>
      <c r="W29" s="415"/>
      <c r="X29" s="415"/>
      <c r="Y29" s="415"/>
    </row>
    <row r="30" spans="1:25" s="122" customFormat="1" ht="12.75" customHeight="1" x14ac:dyDescent="0.25">
      <c r="A30" s="186" t="s">
        <v>183</v>
      </c>
      <c r="B30" s="264"/>
      <c r="C30" s="137"/>
      <c r="D30" s="143"/>
      <c r="E30" s="143"/>
      <c r="F30" s="143"/>
      <c r="G30" s="143"/>
      <c r="H30" s="143"/>
      <c r="I30" s="143"/>
      <c r="J30" s="143"/>
      <c r="K30" s="143"/>
      <c r="L30" s="143"/>
      <c r="M30" s="311"/>
      <c r="N30" s="148"/>
      <c r="O30" s="311"/>
      <c r="P30" s="138"/>
      <c r="Q30" s="503"/>
      <c r="R30" s="415"/>
      <c r="S30" s="415"/>
      <c r="T30" s="415"/>
      <c r="U30" s="415"/>
      <c r="V30" s="415"/>
      <c r="W30" s="415"/>
      <c r="X30" s="415"/>
      <c r="Y30" s="415"/>
    </row>
    <row r="31" spans="1:25" s="122" customFormat="1" ht="12.75" customHeight="1" x14ac:dyDescent="0.25">
      <c r="A31" s="186" t="s">
        <v>490</v>
      </c>
      <c r="B31" s="264"/>
      <c r="C31" s="137"/>
      <c r="D31" s="143"/>
      <c r="E31" s="143"/>
      <c r="F31" s="143"/>
      <c r="G31" s="143"/>
      <c r="H31" s="143"/>
      <c r="I31" s="143"/>
      <c r="J31" s="143"/>
      <c r="K31" s="143"/>
      <c r="L31" s="143"/>
      <c r="M31" s="311"/>
      <c r="N31" s="148"/>
      <c r="O31" s="311"/>
      <c r="P31" s="138"/>
      <c r="Q31" s="503"/>
      <c r="R31" s="415"/>
      <c r="S31" s="415"/>
      <c r="T31" s="415"/>
      <c r="U31" s="415"/>
      <c r="V31" s="415"/>
      <c r="W31" s="415"/>
      <c r="X31" s="415"/>
      <c r="Y31" s="415"/>
    </row>
    <row r="32" spans="1:25" s="122" customFormat="1" ht="12.75" customHeight="1" x14ac:dyDescent="0.25">
      <c r="A32" s="186" t="s">
        <v>544</v>
      </c>
      <c r="B32" s="264"/>
      <c r="C32" s="137"/>
      <c r="D32" s="143"/>
      <c r="E32" s="143"/>
      <c r="F32" s="143"/>
      <c r="G32" s="143"/>
      <c r="H32" s="143"/>
      <c r="I32" s="143"/>
      <c r="J32" s="143"/>
      <c r="K32" s="143"/>
      <c r="L32" s="143"/>
      <c r="M32" s="311"/>
      <c r="N32" s="148"/>
      <c r="O32" s="311"/>
      <c r="P32" s="138"/>
      <c r="Q32" s="503"/>
      <c r="R32" s="415"/>
      <c r="S32" s="415"/>
      <c r="T32" s="415"/>
      <c r="U32" s="415"/>
      <c r="V32" s="415"/>
      <c r="W32" s="415"/>
      <c r="X32" s="415"/>
      <c r="Y32" s="415"/>
    </row>
    <row r="33" spans="1:25" s="122" customFormat="1" ht="12.75" customHeight="1" x14ac:dyDescent="0.25">
      <c r="A33" s="186" t="s">
        <v>181</v>
      </c>
      <c r="B33" s="264"/>
      <c r="C33" s="137"/>
      <c r="D33" s="143"/>
      <c r="E33" s="143"/>
      <c r="F33" s="143"/>
      <c r="G33" s="143"/>
      <c r="H33" s="143"/>
      <c r="I33" s="143"/>
      <c r="J33" s="143"/>
      <c r="K33" s="143"/>
      <c r="L33" s="143"/>
      <c r="M33" s="311"/>
      <c r="N33" s="148"/>
      <c r="O33" s="311"/>
      <c r="P33" s="138"/>
      <c r="Q33" s="503"/>
      <c r="R33" s="415"/>
      <c r="S33" s="415"/>
      <c r="T33" s="415"/>
      <c r="U33" s="415"/>
      <c r="V33" s="415"/>
      <c r="W33" s="415"/>
      <c r="X33" s="415"/>
      <c r="Y33" s="415"/>
    </row>
    <row r="34" spans="1:25" s="122" customFormat="1" ht="12.75" customHeight="1" x14ac:dyDescent="0.25">
      <c r="A34" s="186" t="s">
        <v>545</v>
      </c>
      <c r="B34" s="264"/>
      <c r="C34" s="137"/>
      <c r="D34" s="143"/>
      <c r="E34" s="143"/>
      <c r="F34" s="143"/>
      <c r="G34" s="143"/>
      <c r="H34" s="143"/>
      <c r="I34" s="143"/>
      <c r="J34" s="143"/>
      <c r="K34" s="143"/>
      <c r="L34" s="143"/>
      <c r="M34" s="311"/>
      <c r="N34" s="148"/>
      <c r="O34" s="311"/>
      <c r="P34" s="138"/>
      <c r="Q34" s="503"/>
      <c r="R34" s="415"/>
      <c r="S34" s="415"/>
      <c r="T34" s="415"/>
      <c r="U34" s="415"/>
      <c r="V34" s="415"/>
      <c r="W34" s="415"/>
      <c r="X34" s="415"/>
      <c r="Y34" s="415"/>
    </row>
    <row r="35" spans="1:25" s="122" customFormat="1" ht="12.75" customHeight="1" x14ac:dyDescent="0.25">
      <c r="A35" s="186" t="s">
        <v>546</v>
      </c>
      <c r="B35" s="264"/>
      <c r="C35" s="137"/>
      <c r="D35" s="143"/>
      <c r="E35" s="143"/>
      <c r="F35" s="143"/>
      <c r="G35" s="143"/>
      <c r="H35" s="143"/>
      <c r="I35" s="143"/>
      <c r="J35" s="143"/>
      <c r="K35" s="143"/>
      <c r="L35" s="143"/>
      <c r="M35" s="311"/>
      <c r="N35" s="148"/>
      <c r="O35" s="311"/>
      <c r="P35" s="138"/>
      <c r="Q35" s="503"/>
      <c r="R35" s="415"/>
      <c r="S35" s="415"/>
      <c r="T35" s="415"/>
      <c r="U35" s="415"/>
      <c r="V35" s="415"/>
      <c r="W35" s="415"/>
      <c r="X35" s="415"/>
      <c r="Y35" s="415"/>
    </row>
    <row r="36" spans="1:25" s="122" customFormat="1" ht="12.75" customHeight="1" x14ac:dyDescent="0.25">
      <c r="A36" s="186" t="s">
        <v>547</v>
      </c>
      <c r="B36" s="264"/>
      <c r="C36" s="137"/>
      <c r="D36" s="143"/>
      <c r="E36" s="143"/>
      <c r="F36" s="143"/>
      <c r="G36" s="143"/>
      <c r="H36" s="143"/>
      <c r="I36" s="143"/>
      <c r="J36" s="143"/>
      <c r="K36" s="143"/>
      <c r="L36" s="143"/>
      <c r="M36" s="311"/>
      <c r="N36" s="148"/>
      <c r="O36" s="311"/>
      <c r="P36" s="138"/>
      <c r="Q36" s="503"/>
      <c r="R36" s="415"/>
      <c r="S36" s="415"/>
      <c r="T36" s="415"/>
      <c r="U36" s="415"/>
      <c r="V36" s="415"/>
      <c r="W36" s="415"/>
      <c r="X36" s="415"/>
      <c r="Y36" s="415"/>
    </row>
    <row r="37" spans="1:25" s="122" customFormat="1" ht="12.75" customHeight="1" x14ac:dyDescent="0.25">
      <c r="A37" s="186" t="s">
        <v>548</v>
      </c>
      <c r="B37" s="264"/>
      <c r="C37" s="137"/>
      <c r="D37" s="143"/>
      <c r="E37" s="143"/>
      <c r="F37" s="143"/>
      <c r="G37" s="143"/>
      <c r="H37" s="143"/>
      <c r="I37" s="143"/>
      <c r="J37" s="143"/>
      <c r="K37" s="143"/>
      <c r="L37" s="143"/>
      <c r="M37" s="311"/>
      <c r="N37" s="148"/>
      <c r="O37" s="311"/>
      <c r="P37" s="138"/>
      <c r="Q37" s="503"/>
      <c r="R37" s="415"/>
      <c r="S37" s="415"/>
      <c r="T37" s="415"/>
      <c r="U37" s="415"/>
      <c r="V37" s="415"/>
      <c r="W37" s="415"/>
      <c r="X37" s="415"/>
      <c r="Y37" s="415"/>
    </row>
    <row r="38" spans="1:25" s="122" customFormat="1" ht="12.75" customHeight="1" x14ac:dyDescent="0.25">
      <c r="A38" s="186" t="s">
        <v>549</v>
      </c>
      <c r="B38" s="264"/>
      <c r="C38" s="137"/>
      <c r="D38" s="143"/>
      <c r="E38" s="143"/>
      <c r="F38" s="143"/>
      <c r="G38" s="143"/>
      <c r="H38" s="143"/>
      <c r="I38" s="143"/>
      <c r="J38" s="143"/>
      <c r="K38" s="143"/>
      <c r="L38" s="143"/>
      <c r="M38" s="311"/>
      <c r="N38" s="148"/>
      <c r="O38" s="311"/>
      <c r="P38" s="138"/>
      <c r="Q38" s="503"/>
      <c r="R38" s="415"/>
      <c r="S38" s="415"/>
      <c r="T38" s="415"/>
      <c r="U38" s="415"/>
      <c r="V38" s="415"/>
      <c r="W38" s="415"/>
      <c r="X38" s="415"/>
      <c r="Y38" s="415"/>
    </row>
    <row r="39" spans="1:25" s="122" customFormat="1" ht="12.75" customHeight="1" thickBot="1" x14ac:dyDescent="0.3">
      <c r="A39" s="159" t="s">
        <v>206</v>
      </c>
      <c r="B39" s="406"/>
      <c r="C39" s="239"/>
      <c r="D39" s="143"/>
      <c r="E39" s="143"/>
      <c r="F39" s="143"/>
      <c r="G39" s="143"/>
      <c r="H39" s="143"/>
      <c r="I39" s="143"/>
      <c r="J39" s="143"/>
      <c r="K39" s="143"/>
      <c r="L39" s="143"/>
      <c r="M39" s="148"/>
      <c r="N39" s="148"/>
      <c r="O39" s="148"/>
      <c r="P39" s="239"/>
      <c r="Q39" s="227"/>
      <c r="R39" s="136"/>
      <c r="S39" s="136"/>
      <c r="T39" s="136"/>
      <c r="U39" s="136"/>
      <c r="V39" s="136"/>
      <c r="W39" s="136"/>
      <c r="X39" s="136"/>
      <c r="Y39" s="136"/>
    </row>
    <row r="40" spans="1:25" s="122" customFormat="1" ht="12.75" customHeight="1" x14ac:dyDescent="0.25">
      <c r="A40" s="185" t="s">
        <v>550</v>
      </c>
      <c r="B40" s="264"/>
      <c r="C40" s="137"/>
      <c r="D40" s="143"/>
      <c r="E40" s="143"/>
      <c r="F40" s="143"/>
      <c r="G40" s="143"/>
      <c r="H40" s="143"/>
      <c r="I40" s="143"/>
      <c r="J40" s="143"/>
      <c r="K40" s="143"/>
      <c r="L40" s="143"/>
      <c r="M40" s="311"/>
      <c r="N40" s="148"/>
      <c r="O40" s="311"/>
      <c r="P40" s="138"/>
      <c r="Q40" s="503"/>
      <c r="R40" s="415"/>
      <c r="S40" s="415"/>
      <c r="T40" s="415"/>
      <c r="U40" s="415"/>
      <c r="V40" s="415"/>
      <c r="W40" s="415"/>
      <c r="X40" s="415"/>
      <c r="Y40" s="415"/>
    </row>
    <row r="41" spans="1:25" s="122" customFormat="1" ht="12.75" customHeight="1" x14ac:dyDescent="0.25">
      <c r="A41" s="186" t="s">
        <v>551</v>
      </c>
      <c r="B41" s="264"/>
      <c r="C41" s="137"/>
      <c r="D41" s="143"/>
      <c r="E41" s="143"/>
      <c r="F41" s="143"/>
      <c r="G41" s="143"/>
      <c r="H41" s="143"/>
      <c r="I41" s="143"/>
      <c r="J41" s="143"/>
      <c r="K41" s="143"/>
      <c r="L41" s="143"/>
      <c r="M41" s="311"/>
      <c r="N41" s="148"/>
      <c r="O41" s="311"/>
      <c r="P41" s="138"/>
      <c r="Q41" s="503"/>
      <c r="R41" s="415"/>
      <c r="S41" s="415"/>
      <c r="T41" s="415"/>
      <c r="U41" s="415"/>
      <c r="V41" s="415"/>
      <c r="W41" s="415"/>
      <c r="X41" s="415"/>
      <c r="Y41" s="415"/>
    </row>
    <row r="42" spans="1:25" s="122" customFormat="1" ht="12.75" customHeight="1" x14ac:dyDescent="0.25">
      <c r="A42" s="186" t="s">
        <v>552</v>
      </c>
      <c r="B42" s="264"/>
      <c r="C42" s="137"/>
      <c r="D42" s="143"/>
      <c r="E42" s="143"/>
      <c r="F42" s="143"/>
      <c r="G42" s="143"/>
      <c r="H42" s="143"/>
      <c r="I42" s="143"/>
      <c r="J42" s="143"/>
      <c r="K42" s="143"/>
      <c r="L42" s="143"/>
      <c r="M42" s="311"/>
      <c r="N42" s="148"/>
      <c r="O42" s="311"/>
      <c r="P42" s="138"/>
      <c r="Q42" s="503"/>
      <c r="R42" s="415"/>
      <c r="S42" s="415"/>
      <c r="T42" s="415"/>
      <c r="U42" s="415"/>
      <c r="V42" s="415"/>
      <c r="W42" s="415"/>
      <c r="X42" s="415"/>
      <c r="Y42" s="415"/>
    </row>
    <row r="43" spans="1:25" s="122" customFormat="1" ht="12.75" customHeight="1" x14ac:dyDescent="0.25">
      <c r="A43" s="186" t="s">
        <v>185</v>
      </c>
      <c r="B43" s="264"/>
      <c r="C43" s="137"/>
      <c r="D43" s="143"/>
      <c r="E43" s="143"/>
      <c r="F43" s="143"/>
      <c r="G43" s="143"/>
      <c r="H43" s="143"/>
      <c r="I43" s="143"/>
      <c r="J43" s="143"/>
      <c r="K43" s="143"/>
      <c r="L43" s="143"/>
      <c r="M43" s="311"/>
      <c r="N43" s="148"/>
      <c r="O43" s="311"/>
      <c r="P43" s="138"/>
      <c r="Q43" s="503"/>
      <c r="R43" s="415"/>
      <c r="S43" s="415"/>
      <c r="T43" s="415"/>
      <c r="U43" s="415"/>
      <c r="V43" s="415"/>
      <c r="W43" s="415"/>
      <c r="X43" s="415"/>
      <c r="Y43" s="415"/>
    </row>
    <row r="44" spans="1:25" s="122" customFormat="1" ht="12.75" customHeight="1" x14ac:dyDescent="0.25">
      <c r="A44" s="186" t="s">
        <v>553</v>
      </c>
      <c r="B44" s="264"/>
      <c r="C44" s="137"/>
      <c r="D44" s="143"/>
      <c r="E44" s="143"/>
      <c r="F44" s="143"/>
      <c r="G44" s="143"/>
      <c r="H44" s="143"/>
      <c r="I44" s="143"/>
      <c r="J44" s="143"/>
      <c r="K44" s="143"/>
      <c r="L44" s="143"/>
      <c r="M44" s="311"/>
      <c r="N44" s="148"/>
      <c r="O44" s="311"/>
      <c r="P44" s="138"/>
      <c r="Q44" s="503"/>
      <c r="R44" s="415"/>
      <c r="S44" s="415"/>
      <c r="T44" s="415"/>
      <c r="U44" s="415"/>
      <c r="V44" s="415"/>
      <c r="W44" s="415"/>
      <c r="X44" s="415"/>
      <c r="Y44" s="415"/>
    </row>
    <row r="45" spans="1:25" s="122" customFormat="1" ht="12.75" customHeight="1" x14ac:dyDescent="0.25">
      <c r="A45" s="186" t="s">
        <v>554</v>
      </c>
      <c r="B45" s="264"/>
      <c r="C45" s="137"/>
      <c r="D45" s="143"/>
      <c r="E45" s="143"/>
      <c r="F45" s="143"/>
      <c r="G45" s="143"/>
      <c r="H45" s="143"/>
      <c r="I45" s="143"/>
      <c r="J45" s="143"/>
      <c r="K45" s="143"/>
      <c r="L45" s="143"/>
      <c r="M45" s="311"/>
      <c r="N45" s="148"/>
      <c r="O45" s="311"/>
      <c r="P45" s="138"/>
      <c r="Q45" s="503"/>
      <c r="R45" s="415"/>
      <c r="S45" s="415"/>
      <c r="T45" s="415"/>
      <c r="U45" s="415"/>
      <c r="V45" s="415"/>
      <c r="W45" s="415"/>
      <c r="X45" s="415"/>
      <c r="Y45" s="415"/>
    </row>
    <row r="46" spans="1:25" s="122" customFormat="1" ht="12.75" customHeight="1" x14ac:dyDescent="0.25">
      <c r="A46" s="186" t="s">
        <v>208</v>
      </c>
      <c r="B46" s="264"/>
      <c r="C46" s="137"/>
      <c r="D46" s="143"/>
      <c r="E46" s="143"/>
      <c r="F46" s="143"/>
      <c r="G46" s="143"/>
      <c r="H46" s="143"/>
      <c r="I46" s="143"/>
      <c r="J46" s="143"/>
      <c r="K46" s="143"/>
      <c r="L46" s="143"/>
      <c r="M46" s="311"/>
      <c r="N46" s="148"/>
      <c r="O46" s="311"/>
      <c r="P46" s="138"/>
      <c r="Q46" s="503"/>
      <c r="R46" s="415"/>
      <c r="S46" s="415"/>
      <c r="T46" s="415"/>
      <c r="U46" s="415"/>
      <c r="V46" s="415"/>
      <c r="W46" s="415"/>
      <c r="X46" s="415"/>
      <c r="Y46" s="415"/>
    </row>
    <row r="47" spans="1:25" s="122" customFormat="1" ht="12.75" customHeight="1" x14ac:dyDescent="0.25">
      <c r="A47" s="186" t="s">
        <v>0</v>
      </c>
      <c r="B47" s="264"/>
      <c r="C47" s="137"/>
      <c r="D47" s="143"/>
      <c r="E47" s="143"/>
      <c r="F47" s="143"/>
      <c r="G47" s="143"/>
      <c r="H47" s="143"/>
      <c r="I47" s="143"/>
      <c r="J47" s="143"/>
      <c r="K47" s="143"/>
      <c r="L47" s="143"/>
      <c r="M47" s="311"/>
      <c r="N47" s="148"/>
      <c r="O47" s="311"/>
      <c r="P47" s="138"/>
      <c r="Q47" s="503"/>
      <c r="R47" s="415"/>
      <c r="S47" s="415"/>
      <c r="T47" s="415"/>
      <c r="U47" s="415"/>
      <c r="V47" s="415"/>
      <c r="W47" s="415"/>
      <c r="X47" s="415"/>
      <c r="Y47" s="415"/>
    </row>
    <row r="48" spans="1:25" s="122" customFormat="1" ht="12.75" customHeight="1" x14ac:dyDescent="0.25">
      <c r="A48" s="186" t="s">
        <v>1</v>
      </c>
      <c r="B48" s="264"/>
      <c r="C48" s="137"/>
      <c r="D48" s="143"/>
      <c r="E48" s="143"/>
      <c r="F48" s="143"/>
      <c r="G48" s="143"/>
      <c r="H48" s="143"/>
      <c r="I48" s="143"/>
      <c r="J48" s="143"/>
      <c r="K48" s="143"/>
      <c r="L48" s="143"/>
      <c r="M48" s="311"/>
      <c r="N48" s="148"/>
      <c r="O48" s="311"/>
      <c r="P48" s="138"/>
      <c r="Q48" s="503"/>
      <c r="R48" s="415"/>
      <c r="S48" s="415"/>
      <c r="T48" s="415"/>
      <c r="U48" s="415"/>
      <c r="V48" s="415"/>
      <c r="W48" s="415"/>
      <c r="X48" s="415"/>
      <c r="Y48" s="415"/>
    </row>
    <row r="49" spans="1:25" s="122" customFormat="1" ht="12.75" customHeight="1" x14ac:dyDescent="0.25">
      <c r="A49" s="186" t="s">
        <v>205</v>
      </c>
      <c r="B49" s="264"/>
      <c r="C49" s="137"/>
      <c r="D49" s="143"/>
      <c r="E49" s="143"/>
      <c r="F49" s="143"/>
      <c r="G49" s="143"/>
      <c r="H49" s="143"/>
      <c r="I49" s="143"/>
      <c r="J49" s="143"/>
      <c r="K49" s="143"/>
      <c r="L49" s="143"/>
      <c r="M49" s="311"/>
      <c r="N49" s="148"/>
      <c r="O49" s="311"/>
      <c r="P49" s="138"/>
      <c r="Q49" s="503"/>
      <c r="R49" s="415"/>
      <c r="S49" s="415"/>
      <c r="T49" s="415"/>
      <c r="U49" s="415"/>
      <c r="V49" s="415"/>
      <c r="W49" s="415"/>
      <c r="X49" s="415"/>
      <c r="Y49" s="415"/>
    </row>
    <row r="50" spans="1:25" s="122" customFormat="1" ht="12.75" customHeight="1" thickBot="1" x14ac:dyDescent="0.3">
      <c r="A50" s="187" t="s">
        <v>184</v>
      </c>
      <c r="B50" s="264"/>
      <c r="C50" s="137"/>
      <c r="D50" s="143"/>
      <c r="E50" s="143"/>
      <c r="F50" s="143"/>
      <c r="G50" s="143"/>
      <c r="H50" s="143"/>
      <c r="I50" s="143"/>
      <c r="J50" s="143"/>
      <c r="K50" s="143"/>
      <c r="L50" s="143"/>
      <c r="M50" s="311"/>
      <c r="N50" s="148"/>
      <c r="O50" s="311"/>
      <c r="P50" s="138"/>
      <c r="Q50" s="503"/>
      <c r="R50" s="415"/>
      <c r="S50" s="415"/>
      <c r="T50" s="415"/>
      <c r="U50" s="415"/>
      <c r="V50" s="415"/>
      <c r="W50" s="415"/>
      <c r="X50" s="415"/>
      <c r="Y50" s="415"/>
    </row>
    <row r="51" spans="1:25" s="122" customFormat="1" ht="12.75" customHeight="1" thickBot="1" x14ac:dyDescent="0.3">
      <c r="A51" s="189" t="s">
        <v>342</v>
      </c>
      <c r="B51" s="406"/>
      <c r="C51" s="239"/>
      <c r="D51" s="143"/>
      <c r="E51" s="143"/>
      <c r="F51" s="143"/>
      <c r="G51" s="143"/>
      <c r="H51" s="143"/>
      <c r="I51" s="143"/>
      <c r="J51" s="143"/>
      <c r="K51" s="143"/>
      <c r="L51" s="143"/>
      <c r="M51" s="148"/>
      <c r="N51" s="148"/>
      <c r="O51" s="148"/>
      <c r="P51" s="239"/>
      <c r="Q51" s="227"/>
      <c r="R51" s="136"/>
      <c r="S51" s="136"/>
      <c r="T51" s="136"/>
      <c r="U51" s="136"/>
      <c r="V51" s="136"/>
      <c r="W51" s="136"/>
      <c r="X51" s="136"/>
      <c r="Y51" s="136"/>
    </row>
    <row r="52" spans="1:25" s="122" customFormat="1" ht="12.75" customHeight="1" x14ac:dyDescent="0.25">
      <c r="A52" s="185" t="s">
        <v>2</v>
      </c>
      <c r="B52" s="264"/>
      <c r="C52" s="137"/>
      <c r="D52" s="143"/>
      <c r="E52" s="143"/>
      <c r="F52" s="143"/>
      <c r="G52" s="143"/>
      <c r="H52" s="143"/>
      <c r="I52" s="143"/>
      <c r="J52" s="143"/>
      <c r="K52" s="143"/>
      <c r="L52" s="143"/>
      <c r="M52" s="311"/>
      <c r="N52" s="148"/>
      <c r="O52" s="311"/>
      <c r="P52" s="138"/>
      <c r="Q52" s="503"/>
      <c r="R52" s="415"/>
      <c r="S52" s="415"/>
      <c r="T52" s="415"/>
      <c r="U52" s="415"/>
      <c r="V52" s="415"/>
      <c r="W52" s="415"/>
      <c r="X52" s="415"/>
      <c r="Y52" s="415"/>
    </row>
    <row r="53" spans="1:25" s="122" customFormat="1" ht="12.75" customHeight="1" x14ac:dyDescent="0.25">
      <c r="A53" s="186" t="s">
        <v>3</v>
      </c>
      <c r="B53" s="264"/>
      <c r="C53" s="137"/>
      <c r="D53" s="143"/>
      <c r="E53" s="143"/>
      <c r="F53" s="143"/>
      <c r="G53" s="143"/>
      <c r="H53" s="143"/>
      <c r="I53" s="143"/>
      <c r="J53" s="143"/>
      <c r="K53" s="143"/>
      <c r="L53" s="143"/>
      <c r="M53" s="311"/>
      <c r="N53" s="148"/>
      <c r="O53" s="311"/>
      <c r="P53" s="138"/>
      <c r="Q53" s="503"/>
      <c r="R53" s="415"/>
      <c r="S53" s="415"/>
      <c r="T53" s="415"/>
      <c r="U53" s="415"/>
      <c r="V53" s="415"/>
      <c r="W53" s="415"/>
      <c r="X53" s="415"/>
      <c r="Y53" s="415"/>
    </row>
    <row r="54" spans="1:25" s="122" customFormat="1" ht="12.75" customHeight="1" x14ac:dyDescent="0.25">
      <c r="A54" s="186" t="s">
        <v>4</v>
      </c>
      <c r="B54" s="264"/>
      <c r="C54" s="137"/>
      <c r="D54" s="143"/>
      <c r="E54" s="143"/>
      <c r="F54" s="143"/>
      <c r="G54" s="143"/>
      <c r="H54" s="143"/>
      <c r="I54" s="143"/>
      <c r="J54" s="143"/>
      <c r="K54" s="143"/>
      <c r="L54" s="143"/>
      <c r="M54" s="311"/>
      <c r="N54" s="148"/>
      <c r="O54" s="311"/>
      <c r="P54" s="138"/>
      <c r="Q54" s="503"/>
      <c r="R54" s="415"/>
      <c r="S54" s="415"/>
      <c r="T54" s="415"/>
      <c r="U54" s="415"/>
      <c r="V54" s="415"/>
      <c r="W54" s="415"/>
      <c r="X54" s="415"/>
      <c r="Y54" s="415"/>
    </row>
    <row r="55" spans="1:25" s="122" customFormat="1" ht="12.75" customHeight="1" x14ac:dyDescent="0.25">
      <c r="A55" s="186" t="s">
        <v>5</v>
      </c>
      <c r="B55" s="264"/>
      <c r="C55" s="137"/>
      <c r="D55" s="143"/>
      <c r="E55" s="143"/>
      <c r="F55" s="143"/>
      <c r="G55" s="143"/>
      <c r="H55" s="143"/>
      <c r="I55" s="143"/>
      <c r="J55" s="143"/>
      <c r="K55" s="143"/>
      <c r="L55" s="143"/>
      <c r="M55" s="311"/>
      <c r="N55" s="148"/>
      <c r="O55" s="311"/>
      <c r="P55" s="138"/>
      <c r="Q55" s="503"/>
      <c r="R55" s="415"/>
      <c r="S55" s="415"/>
      <c r="T55" s="415"/>
      <c r="U55" s="415"/>
      <c r="V55" s="415"/>
      <c r="W55" s="415"/>
      <c r="X55" s="415"/>
      <c r="Y55" s="415"/>
    </row>
    <row r="56" spans="1:25" s="122" customFormat="1" ht="12.75" customHeight="1" x14ac:dyDescent="0.25">
      <c r="A56" s="186" t="s">
        <v>207</v>
      </c>
      <c r="B56" s="264"/>
      <c r="C56" s="137"/>
      <c r="D56" s="143"/>
      <c r="E56" s="143"/>
      <c r="F56" s="143"/>
      <c r="G56" s="143"/>
      <c r="H56" s="143"/>
      <c r="I56" s="143"/>
      <c r="J56" s="143"/>
      <c r="K56" s="143"/>
      <c r="L56" s="143"/>
      <c r="M56" s="311"/>
      <c r="N56" s="148"/>
      <c r="O56" s="311"/>
      <c r="P56" s="138"/>
      <c r="Q56" s="503"/>
      <c r="R56" s="415"/>
      <c r="S56" s="415"/>
      <c r="T56" s="415"/>
      <c r="U56" s="415"/>
      <c r="V56" s="415"/>
      <c r="W56" s="415"/>
      <c r="X56" s="415"/>
      <c r="Y56" s="415"/>
    </row>
    <row r="57" spans="1:25" s="122" customFormat="1" ht="12.75" customHeight="1" thickBot="1" x14ac:dyDescent="0.3">
      <c r="A57" s="187" t="s">
        <v>282</v>
      </c>
      <c r="B57" s="264"/>
      <c r="C57" s="137"/>
      <c r="D57" s="143"/>
      <c r="E57" s="143"/>
      <c r="F57" s="143"/>
      <c r="G57" s="143"/>
      <c r="H57" s="143"/>
      <c r="I57" s="143"/>
      <c r="J57" s="143"/>
      <c r="K57" s="143"/>
      <c r="L57" s="143"/>
      <c r="M57" s="311"/>
      <c r="N57" s="148"/>
      <c r="O57" s="311"/>
      <c r="P57" s="138"/>
      <c r="Q57" s="503"/>
      <c r="R57" s="415"/>
      <c r="S57" s="415"/>
      <c r="T57" s="415"/>
      <c r="U57" s="415"/>
      <c r="V57" s="415"/>
      <c r="W57" s="415"/>
      <c r="X57" s="415"/>
      <c r="Y57" s="415"/>
    </row>
    <row r="58" spans="1:25" s="122" customFormat="1" hidden="1" x14ac:dyDescent="0.2">
      <c r="A58" s="121"/>
      <c r="B58" s="226"/>
      <c r="C58" s="121"/>
      <c r="D58" s="136"/>
      <c r="E58" s="227"/>
      <c r="F58" s="227"/>
      <c r="G58" s="227"/>
      <c r="H58" s="227"/>
      <c r="I58" s="227"/>
      <c r="J58" s="227"/>
      <c r="K58" s="227"/>
      <c r="L58" s="227"/>
      <c r="M58" s="227"/>
      <c r="N58" s="227"/>
      <c r="O58" s="227"/>
      <c r="P58" s="121"/>
      <c r="Q58" s="227"/>
      <c r="R58" s="121"/>
      <c r="S58" s="121"/>
      <c r="T58" s="121"/>
      <c r="U58" s="121"/>
      <c r="V58" s="121"/>
      <c r="W58" s="121"/>
      <c r="X58" s="121"/>
      <c r="Y58" s="121"/>
    </row>
    <row r="59" spans="1:25" s="122" customFormat="1" hidden="1" x14ac:dyDescent="0.2">
      <c r="A59" s="121"/>
      <c r="B59" s="226"/>
      <c r="C59" s="177"/>
      <c r="D59" s="220"/>
      <c r="E59" s="414"/>
      <c r="F59" s="414"/>
      <c r="G59" s="414"/>
      <c r="H59" s="414"/>
      <c r="I59" s="414"/>
      <c r="J59" s="414"/>
      <c r="K59" s="414"/>
      <c r="L59" s="414"/>
      <c r="M59" s="414"/>
      <c r="N59" s="227"/>
      <c r="O59" s="414"/>
      <c r="P59" s="177"/>
      <c r="Q59" s="414"/>
      <c r="R59" s="177"/>
      <c r="S59" s="121"/>
      <c r="T59" s="121"/>
      <c r="U59" s="121"/>
      <c r="V59" s="121"/>
      <c r="W59" s="121"/>
      <c r="X59" s="121"/>
      <c r="Y59" s="121"/>
    </row>
    <row r="60" spans="1:25" s="122" customFormat="1" hidden="1" x14ac:dyDescent="0.2">
      <c r="A60" s="121"/>
      <c r="B60" s="226"/>
      <c r="C60" s="121"/>
      <c r="D60" s="136"/>
      <c r="E60" s="227"/>
      <c r="F60" s="227"/>
      <c r="G60" s="227"/>
      <c r="H60" s="227"/>
      <c r="I60" s="227"/>
      <c r="J60" s="227"/>
      <c r="K60" s="227"/>
      <c r="L60" s="227"/>
      <c r="M60" s="227"/>
      <c r="N60" s="227"/>
      <c r="O60" s="227"/>
      <c r="P60" s="121"/>
      <c r="Q60" s="227"/>
      <c r="R60" s="121"/>
      <c r="S60" s="121"/>
      <c r="T60" s="121"/>
      <c r="U60" s="121"/>
      <c r="V60" s="121"/>
      <c r="W60" s="121"/>
      <c r="X60" s="121"/>
      <c r="Y60" s="121"/>
    </row>
    <row r="61" spans="1:25" s="122" customFormat="1" hidden="1" x14ac:dyDescent="0.2">
      <c r="A61" s="121"/>
      <c r="B61" s="226"/>
      <c r="C61" s="121"/>
      <c r="D61" s="136"/>
      <c r="E61" s="227"/>
      <c r="F61" s="227"/>
      <c r="G61" s="227"/>
      <c r="H61" s="227"/>
      <c r="I61" s="227"/>
      <c r="J61" s="227"/>
      <c r="K61" s="227"/>
      <c r="L61" s="227"/>
      <c r="M61" s="227"/>
      <c r="N61" s="227"/>
      <c r="O61" s="227"/>
      <c r="P61" s="121"/>
      <c r="Q61" s="227"/>
      <c r="R61" s="121"/>
      <c r="S61" s="121"/>
      <c r="T61" s="121"/>
      <c r="U61" s="121"/>
      <c r="V61" s="121"/>
      <c r="W61" s="121"/>
      <c r="X61" s="121"/>
      <c r="Y61" s="121"/>
    </row>
    <row r="62" spans="1:25" s="122" customFormat="1" hidden="1" x14ac:dyDescent="0.2">
      <c r="A62" s="121"/>
      <c r="B62" s="226"/>
      <c r="C62" s="121"/>
      <c r="D62" s="136"/>
      <c r="E62" s="227"/>
      <c r="F62" s="227"/>
      <c r="G62" s="227"/>
      <c r="H62" s="227"/>
      <c r="I62" s="227"/>
      <c r="J62" s="227"/>
      <c r="K62" s="227"/>
      <c r="L62" s="227"/>
      <c r="M62" s="227"/>
      <c r="N62" s="227"/>
      <c r="O62" s="227"/>
      <c r="P62" s="121"/>
      <c r="Q62" s="227"/>
      <c r="R62" s="121"/>
      <c r="S62" s="121"/>
      <c r="T62" s="121"/>
      <c r="U62" s="121"/>
      <c r="V62" s="121"/>
      <c r="W62" s="121"/>
      <c r="X62" s="121"/>
      <c r="Y62" s="121"/>
    </row>
    <row r="63" spans="1:25" x14ac:dyDescent="0.2">
      <c r="D63" s="227"/>
      <c r="E63" s="227"/>
      <c r="F63" s="227"/>
      <c r="G63" s="227"/>
      <c r="H63" s="227"/>
      <c r="I63" s="227"/>
      <c r="J63" s="227"/>
      <c r="K63" s="227"/>
      <c r="L63" s="227"/>
      <c r="M63" s="227"/>
      <c r="N63" s="227"/>
      <c r="O63" s="227"/>
      <c r="Q63" s="227"/>
    </row>
    <row r="64" spans="1:25" x14ac:dyDescent="0.2">
      <c r="D64" s="227"/>
      <c r="E64" s="227"/>
      <c r="F64" s="227"/>
      <c r="G64" s="227"/>
      <c r="H64" s="227"/>
      <c r="I64" s="227"/>
      <c r="J64" s="227"/>
      <c r="K64" s="227"/>
      <c r="L64" s="227"/>
      <c r="M64" s="227"/>
      <c r="N64" s="227"/>
      <c r="O64" s="227"/>
      <c r="Q64" s="227"/>
    </row>
    <row r="65" spans="17:17" x14ac:dyDescent="0.2">
      <c r="Q65" s="227"/>
    </row>
  </sheetData>
  <sheetProtection algorithmName="SHA-512" hashValue="txvsdiHGfLf0SuMAB0RuAuPi2mEKNTI99pN4vLxAd2sSuLlDtfsgjdcTQUqxBDoWLBKbUg6ICpXi39c6bwOWPA==" saltValue="0eXxZ0p7xp+TmchmdCglxw==" spinCount="100000" sheet="1" objects="1" scenarios="1"/>
  <customSheetViews>
    <customSheetView guid="{B50381DA-06DA-4286-99A4-CB6DE67AD1EB}" scale="60" showGridLines="0" showRowCol="0" zeroValues="0">
      <pane ySplit="6" topLeftCell="A7" activePane="bottomLeft" state="frozen"/>
      <selection pane="bottomLeft" activeCell="C52" sqref="C52:P57"/>
    </customSheetView>
  </customSheetViews>
  <mergeCells count="6">
    <mergeCell ref="A2:Q2"/>
    <mergeCell ref="E6:N6"/>
    <mergeCell ref="F4:J4"/>
    <mergeCell ref="Q4:S4"/>
    <mergeCell ref="C4:E4"/>
    <mergeCell ref="N4:P4"/>
  </mergeCells>
  <phoneticPr fontId="0" type="noConversion"/>
  <pageMargins left="0.59" right="0.48" top="0.4" bottom="0.55000000000000004" header="0.44" footer="0.5"/>
  <pageSetup paperSize="9" scale="9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pageSetUpPr fitToPage="1"/>
  </sheetPr>
  <dimension ref="A1:Y65"/>
  <sheetViews>
    <sheetView showGridLines="0" showRowColHeaders="0" showZeros="0" zoomScale="60" zoomScaleNormal="60" workbookViewId="0">
      <pane ySplit="6" topLeftCell="A7" activePane="bottomLeft" state="frozen"/>
      <selection activeCell="O64" sqref="D7:O64"/>
      <selection pane="bottomLeft" activeCell="Q7" sqref="Q7:Q65"/>
    </sheetView>
  </sheetViews>
  <sheetFormatPr defaultColWidth="0" defaultRowHeight="12.75" zeroHeight="1" x14ac:dyDescent="0.2"/>
  <cols>
    <col min="1" max="1" width="37.28515625" style="124" bestFit="1" customWidth="1"/>
    <col min="2" max="2" width="4" style="124" customWidth="1"/>
    <col min="3" max="3" width="3.7109375" style="124" customWidth="1"/>
    <col min="4" max="14" width="2.7109375" style="124" customWidth="1"/>
    <col min="15" max="15" width="4" style="124" customWidth="1"/>
    <col min="16" max="17" width="3.7109375" style="124" customWidth="1"/>
    <col min="18" max="25" width="3.7109375" style="124" hidden="1" customWidth="1"/>
    <col min="26" max="16384" width="0" style="124" hidden="1"/>
  </cols>
  <sheetData>
    <row r="1" spans="1:25" ht="13.5" thickBot="1" x14ac:dyDescent="0.25"/>
    <row r="2" spans="1:25" s="122" customFormat="1" ht="19.5" x14ac:dyDescent="0.25">
      <c r="A2" s="560" t="s">
        <v>34</v>
      </c>
      <c r="B2" s="561"/>
      <c r="C2" s="561"/>
      <c r="D2" s="561"/>
      <c r="E2" s="562"/>
      <c r="F2" s="562"/>
      <c r="G2" s="562"/>
      <c r="H2" s="562"/>
      <c r="I2" s="562"/>
      <c r="J2" s="562"/>
      <c r="K2" s="562"/>
      <c r="L2" s="562"/>
      <c r="M2" s="562"/>
      <c r="N2" s="562"/>
      <c r="O2" s="562"/>
      <c r="P2" s="562"/>
      <c r="Q2" s="563"/>
      <c r="R2" s="418"/>
      <c r="S2" s="419"/>
      <c r="T2" s="121"/>
      <c r="U2" s="121"/>
      <c r="V2" s="121"/>
      <c r="W2" s="121"/>
      <c r="X2" s="121"/>
      <c r="Y2" s="121"/>
    </row>
    <row r="3" spans="1:25" ht="12.75" customHeight="1" x14ac:dyDescent="0.25">
      <c r="A3" s="420"/>
      <c r="B3" s="421"/>
      <c r="C3" s="176"/>
      <c r="D3" s="176"/>
      <c r="E3" s="176"/>
      <c r="F3" s="176"/>
      <c r="G3" s="421"/>
      <c r="H3" s="176"/>
      <c r="I3" s="176"/>
      <c r="J3" s="176"/>
      <c r="K3" s="176"/>
      <c r="L3" s="176"/>
      <c r="M3" s="176"/>
      <c r="N3" s="176"/>
      <c r="O3" s="176"/>
      <c r="P3" s="176"/>
      <c r="Q3" s="176"/>
      <c r="R3" s="176"/>
      <c r="S3" s="176"/>
    </row>
    <row r="4" spans="1:25" s="122" customFormat="1" ht="20.25" thickBot="1" x14ac:dyDescent="0.3">
      <c r="A4" s="168" t="str">
        <f>Naam!J20</f>
        <v>Vakgebied 9</v>
      </c>
      <c r="B4" s="142"/>
      <c r="C4" s="547" t="s">
        <v>283</v>
      </c>
      <c r="D4" s="547"/>
      <c r="E4" s="547"/>
      <c r="F4" s="543">
        <f ca="1">TODAY()</f>
        <v>43115</v>
      </c>
      <c r="G4" s="544"/>
      <c r="H4" s="544"/>
      <c r="I4" s="544"/>
      <c r="J4" s="545"/>
      <c r="K4" s="143"/>
      <c r="L4" s="143"/>
      <c r="M4" s="143"/>
      <c r="N4" s="548"/>
      <c r="O4" s="548"/>
      <c r="P4" s="548"/>
      <c r="Q4" s="549"/>
      <c r="R4" s="549"/>
      <c r="S4" s="549"/>
      <c r="T4" s="411"/>
      <c r="U4" s="411"/>
      <c r="V4" s="121"/>
      <c r="W4" s="121"/>
      <c r="X4" s="121"/>
      <c r="Y4" s="121"/>
    </row>
    <row r="5" spans="1:25" s="122" customFormat="1" ht="21" customHeight="1" thickBot="1" x14ac:dyDescent="0.25">
      <c r="A5" s="164" t="s">
        <v>264</v>
      </c>
      <c r="B5" s="169" t="s">
        <v>302</v>
      </c>
      <c r="C5" s="135">
        <f>COUNTIF(C8:C57,"x")</f>
        <v>0</v>
      </c>
      <c r="D5" s="306"/>
      <c r="E5" s="306"/>
      <c r="F5" s="306"/>
      <c r="G5" s="306"/>
      <c r="H5" s="306"/>
      <c r="I5" s="306"/>
      <c r="J5" s="306"/>
      <c r="K5" s="306"/>
      <c r="L5" s="306"/>
      <c r="M5" s="306"/>
      <c r="N5" s="164" t="s">
        <v>265</v>
      </c>
      <c r="O5" s="169" t="s">
        <v>302</v>
      </c>
      <c r="P5" s="307">
        <f>COUNTIF(P8:P57,"x")</f>
        <v>0</v>
      </c>
      <c r="Q5" s="306"/>
      <c r="R5" s="306"/>
      <c r="S5" s="306"/>
      <c r="T5" s="411"/>
      <c r="U5" s="411"/>
      <c r="V5" s="411"/>
      <c r="W5" s="411"/>
      <c r="X5" s="411"/>
      <c r="Y5" s="411"/>
    </row>
    <row r="6" spans="1:25" ht="63" customHeight="1" x14ac:dyDescent="0.2">
      <c r="A6" s="140" t="s">
        <v>304</v>
      </c>
      <c r="B6" s="308"/>
      <c r="C6" s="153">
        <f>Naam!$E10</f>
        <v>0</v>
      </c>
      <c r="D6" s="309"/>
      <c r="E6" s="546" t="s">
        <v>143</v>
      </c>
      <c r="F6" s="546"/>
      <c r="G6" s="546"/>
      <c r="H6" s="546"/>
      <c r="I6" s="546"/>
      <c r="J6" s="546"/>
      <c r="K6" s="546"/>
      <c r="L6" s="546"/>
      <c r="M6" s="546"/>
      <c r="N6" s="546"/>
      <c r="O6" s="237"/>
      <c r="P6" s="153">
        <f>Naam!$E10</f>
        <v>0</v>
      </c>
      <c r="Q6" s="309"/>
      <c r="R6" s="309"/>
      <c r="S6" s="309"/>
      <c r="T6" s="309"/>
      <c r="U6" s="309"/>
      <c r="V6" s="309"/>
      <c r="W6" s="309"/>
      <c r="X6" s="309"/>
      <c r="Y6" s="309"/>
    </row>
    <row r="7" spans="1:25" ht="12.75" customHeight="1" thickBot="1" x14ac:dyDescent="0.25">
      <c r="A7" s="189" t="s">
        <v>339</v>
      </c>
      <c r="B7" s="152"/>
      <c r="C7" s="148"/>
      <c r="D7" s="148"/>
      <c r="E7" s="148"/>
      <c r="F7" s="148"/>
      <c r="G7" s="148"/>
      <c r="H7" s="148"/>
      <c r="I7" s="148"/>
      <c r="J7" s="148"/>
      <c r="K7" s="148"/>
      <c r="L7" s="148"/>
      <c r="M7" s="148"/>
      <c r="N7" s="148"/>
      <c r="O7" s="148"/>
      <c r="P7" s="148"/>
      <c r="Q7" s="148"/>
      <c r="R7" s="148"/>
      <c r="S7" s="148"/>
    </row>
    <row r="8" spans="1:25" ht="12.75" customHeight="1" x14ac:dyDescent="0.25">
      <c r="A8" s="185" t="s">
        <v>178</v>
      </c>
      <c r="B8" s="125"/>
      <c r="C8" s="137"/>
      <c r="D8" s="149"/>
      <c r="E8" s="143"/>
      <c r="F8" s="143"/>
      <c r="G8" s="143"/>
      <c r="H8" s="143"/>
      <c r="I8" s="143"/>
      <c r="J8" s="143"/>
      <c r="K8" s="143"/>
      <c r="L8" s="143"/>
      <c r="M8" s="311"/>
      <c r="N8" s="148"/>
      <c r="O8" s="311"/>
      <c r="P8" s="138"/>
      <c r="Q8" s="311"/>
      <c r="R8" s="150"/>
      <c r="S8" s="150"/>
      <c r="T8" s="150"/>
      <c r="U8" s="150"/>
      <c r="V8" s="150"/>
      <c r="W8" s="150"/>
      <c r="X8" s="150"/>
      <c r="Y8" s="150"/>
    </row>
    <row r="9" spans="1:25" ht="12.75" customHeight="1" x14ac:dyDescent="0.25">
      <c r="A9" s="186" t="s">
        <v>188</v>
      </c>
      <c r="B9" s="125"/>
      <c r="C9" s="137"/>
      <c r="D9" s="143"/>
      <c r="E9" s="143"/>
      <c r="F9" s="143"/>
      <c r="G9" s="143"/>
      <c r="H9" s="143"/>
      <c r="I9" s="143"/>
      <c r="J9" s="143"/>
      <c r="K9" s="143"/>
      <c r="L9" s="143"/>
      <c r="M9" s="311"/>
      <c r="N9" s="148"/>
      <c r="O9" s="311"/>
      <c r="P9" s="138"/>
      <c r="Q9" s="311"/>
      <c r="R9" s="150"/>
      <c r="S9" s="150"/>
      <c r="T9" s="150"/>
      <c r="U9" s="150"/>
      <c r="V9" s="150"/>
      <c r="W9" s="150"/>
      <c r="X9" s="150"/>
      <c r="Y9" s="150"/>
    </row>
    <row r="10" spans="1:25" ht="12.75" customHeight="1" x14ac:dyDescent="0.25">
      <c r="A10" s="186" t="s">
        <v>503</v>
      </c>
      <c r="B10" s="125"/>
      <c r="C10" s="137"/>
      <c r="D10" s="143"/>
      <c r="E10" s="143"/>
      <c r="F10" s="143"/>
      <c r="G10" s="143"/>
      <c r="H10" s="143"/>
      <c r="I10" s="143"/>
      <c r="J10" s="143"/>
      <c r="K10" s="143"/>
      <c r="L10" s="143"/>
      <c r="M10" s="311"/>
      <c r="N10" s="148"/>
      <c r="O10" s="311"/>
      <c r="P10" s="138"/>
      <c r="Q10" s="311"/>
      <c r="R10" s="150"/>
      <c r="S10" s="150"/>
      <c r="T10" s="150"/>
      <c r="U10" s="150"/>
      <c r="V10" s="150"/>
      <c r="W10" s="150"/>
      <c r="X10" s="150"/>
      <c r="Y10" s="150"/>
    </row>
    <row r="11" spans="1:25" ht="12.75" customHeight="1" x14ac:dyDescent="0.25">
      <c r="A11" s="186" t="s">
        <v>534</v>
      </c>
      <c r="B11" s="125"/>
      <c r="C11" s="137"/>
      <c r="D11" s="143"/>
      <c r="E11" s="143"/>
      <c r="F11" s="143"/>
      <c r="G11" s="143"/>
      <c r="H11" s="143"/>
      <c r="I11" s="143"/>
      <c r="J11" s="143"/>
      <c r="K11" s="143"/>
      <c r="L11" s="143"/>
      <c r="M11" s="311"/>
      <c r="N11" s="148"/>
      <c r="O11" s="311"/>
      <c r="P11" s="138"/>
      <c r="Q11" s="311"/>
      <c r="R11" s="150"/>
      <c r="S11" s="150"/>
      <c r="T11" s="150"/>
      <c r="U11" s="150"/>
      <c r="V11" s="150"/>
      <c r="W11" s="150"/>
      <c r="X11" s="150"/>
      <c r="Y11" s="150"/>
    </row>
    <row r="12" spans="1:25" ht="12.75" customHeight="1" x14ac:dyDescent="0.25">
      <c r="A12" s="186" t="s">
        <v>314</v>
      </c>
      <c r="B12" s="125"/>
      <c r="C12" s="137"/>
      <c r="D12" s="143"/>
      <c r="E12" s="143"/>
      <c r="F12" s="143"/>
      <c r="G12" s="143"/>
      <c r="H12" s="143"/>
      <c r="I12" s="143"/>
      <c r="J12" s="143"/>
      <c r="K12" s="143"/>
      <c r="L12" s="143"/>
      <c r="M12" s="311"/>
      <c r="N12" s="148"/>
      <c r="O12" s="311"/>
      <c r="P12" s="138"/>
      <c r="Q12" s="311"/>
      <c r="R12" s="150"/>
      <c r="S12" s="150"/>
      <c r="T12" s="150"/>
      <c r="U12" s="150"/>
      <c r="V12" s="150"/>
      <c r="W12" s="150"/>
      <c r="X12" s="150"/>
      <c r="Y12" s="150"/>
    </row>
    <row r="13" spans="1:25" ht="12.75" customHeight="1" x14ac:dyDescent="0.25">
      <c r="A13" s="186" t="s">
        <v>186</v>
      </c>
      <c r="B13" s="125"/>
      <c r="C13" s="137"/>
      <c r="D13" s="143"/>
      <c r="E13" s="143"/>
      <c r="F13" s="143"/>
      <c r="G13" s="143"/>
      <c r="H13" s="143"/>
      <c r="I13" s="143"/>
      <c r="J13" s="143"/>
      <c r="K13" s="143"/>
      <c r="L13" s="143"/>
      <c r="M13" s="311"/>
      <c r="N13" s="148"/>
      <c r="O13" s="311"/>
      <c r="P13" s="138"/>
      <c r="Q13" s="311"/>
      <c r="R13" s="150"/>
      <c r="S13" s="150"/>
      <c r="T13" s="150"/>
      <c r="U13" s="150"/>
      <c r="V13" s="150"/>
      <c r="W13" s="150"/>
      <c r="X13" s="150"/>
      <c r="Y13" s="150"/>
    </row>
    <row r="14" spans="1:25" ht="12.75" customHeight="1" x14ac:dyDescent="0.25">
      <c r="A14" s="186" t="s">
        <v>491</v>
      </c>
      <c r="B14" s="125"/>
      <c r="C14" s="137"/>
      <c r="D14" s="143"/>
      <c r="E14" s="143"/>
      <c r="F14" s="143"/>
      <c r="G14" s="143"/>
      <c r="H14" s="143"/>
      <c r="I14" s="143"/>
      <c r="J14" s="143"/>
      <c r="K14" s="143"/>
      <c r="L14" s="143"/>
      <c r="M14" s="311"/>
      <c r="N14" s="148"/>
      <c r="O14" s="311"/>
      <c r="P14" s="138"/>
      <c r="Q14" s="311"/>
      <c r="R14" s="150"/>
      <c r="S14" s="150"/>
      <c r="T14" s="150"/>
      <c r="U14" s="150"/>
      <c r="V14" s="150"/>
      <c r="W14" s="150"/>
      <c r="X14" s="150"/>
      <c r="Y14" s="150"/>
    </row>
    <row r="15" spans="1:25" ht="12.75" customHeight="1" x14ac:dyDescent="0.25">
      <c r="A15" s="186" t="s">
        <v>536</v>
      </c>
      <c r="B15" s="125"/>
      <c r="C15" s="137"/>
      <c r="D15" s="143"/>
      <c r="E15" s="143"/>
      <c r="F15" s="143"/>
      <c r="G15" s="143"/>
      <c r="H15" s="143"/>
      <c r="I15" s="143"/>
      <c r="J15" s="143"/>
      <c r="K15" s="143"/>
      <c r="L15" s="143"/>
      <c r="M15" s="311"/>
      <c r="N15" s="148"/>
      <c r="O15" s="311"/>
      <c r="P15" s="138"/>
      <c r="Q15" s="311"/>
      <c r="R15" s="150"/>
      <c r="S15" s="150"/>
      <c r="T15" s="150"/>
      <c r="U15" s="150"/>
      <c r="V15" s="150"/>
      <c r="W15" s="150"/>
      <c r="X15" s="150"/>
      <c r="Y15" s="150"/>
    </row>
    <row r="16" spans="1:25" ht="12.75" customHeight="1" x14ac:dyDescent="0.25">
      <c r="A16" s="186" t="s">
        <v>537</v>
      </c>
      <c r="B16" s="125"/>
      <c r="C16" s="137"/>
      <c r="D16" s="143"/>
      <c r="E16" s="143"/>
      <c r="F16" s="143"/>
      <c r="G16" s="143"/>
      <c r="H16" s="143"/>
      <c r="I16" s="143"/>
      <c r="J16" s="143"/>
      <c r="K16" s="143"/>
      <c r="L16" s="143"/>
      <c r="M16" s="311"/>
      <c r="N16" s="148"/>
      <c r="O16" s="311"/>
      <c r="P16" s="138"/>
      <c r="Q16" s="311"/>
      <c r="R16" s="150"/>
      <c r="S16" s="150"/>
      <c r="T16" s="150"/>
      <c r="U16" s="150"/>
      <c r="V16" s="150"/>
      <c r="W16" s="150"/>
      <c r="X16" s="150"/>
      <c r="Y16" s="150"/>
    </row>
    <row r="17" spans="1:25" ht="12.75" customHeight="1" x14ac:dyDescent="0.25">
      <c r="A17" s="186" t="s">
        <v>487</v>
      </c>
      <c r="B17" s="125"/>
      <c r="C17" s="137"/>
      <c r="D17" s="143"/>
      <c r="E17" s="143"/>
      <c r="F17" s="143"/>
      <c r="G17" s="143"/>
      <c r="H17" s="143"/>
      <c r="I17" s="143"/>
      <c r="J17" s="143"/>
      <c r="K17" s="143"/>
      <c r="L17" s="143"/>
      <c r="M17" s="311"/>
      <c r="N17" s="148"/>
      <c r="O17" s="311"/>
      <c r="P17" s="138"/>
      <c r="Q17" s="311"/>
      <c r="R17" s="150"/>
      <c r="S17" s="150"/>
      <c r="T17" s="150"/>
      <c r="U17" s="150"/>
      <c r="V17" s="150"/>
      <c r="W17" s="150"/>
      <c r="X17" s="150"/>
      <c r="Y17" s="150"/>
    </row>
    <row r="18" spans="1:25" ht="12.75" customHeight="1" x14ac:dyDescent="0.25">
      <c r="A18" s="186" t="s">
        <v>187</v>
      </c>
      <c r="B18" s="125"/>
      <c r="C18" s="137"/>
      <c r="D18" s="143"/>
      <c r="E18" s="143"/>
      <c r="F18" s="143"/>
      <c r="G18" s="143"/>
      <c r="H18" s="143"/>
      <c r="I18" s="143"/>
      <c r="J18" s="143"/>
      <c r="K18" s="143"/>
      <c r="L18" s="143"/>
      <c r="M18" s="311"/>
      <c r="N18" s="148"/>
      <c r="O18" s="311" t="s">
        <v>798</v>
      </c>
      <c r="P18" s="138"/>
      <c r="Q18" s="311"/>
      <c r="R18" s="150"/>
      <c r="S18" s="150"/>
      <c r="T18" s="150"/>
      <c r="U18" s="150"/>
      <c r="V18" s="150"/>
      <c r="W18" s="150"/>
      <c r="X18" s="150"/>
      <c r="Y18" s="150"/>
    </row>
    <row r="19" spans="1:25" ht="12.75" customHeight="1" x14ac:dyDescent="0.25">
      <c r="A19" s="186" t="s">
        <v>539</v>
      </c>
      <c r="B19" s="125"/>
      <c r="C19" s="137"/>
      <c r="D19" s="143"/>
      <c r="E19" s="143"/>
      <c r="F19" s="143"/>
      <c r="G19" s="143"/>
      <c r="H19" s="143"/>
      <c r="I19" s="143"/>
      <c r="J19" s="143"/>
      <c r="K19" s="143"/>
      <c r="L19" s="143"/>
      <c r="M19" s="311"/>
      <c r="N19" s="148"/>
      <c r="O19" s="311"/>
      <c r="P19" s="138"/>
      <c r="Q19" s="311"/>
      <c r="R19" s="150"/>
      <c r="S19" s="150"/>
      <c r="T19" s="150"/>
      <c r="U19" s="150"/>
      <c r="V19" s="150"/>
      <c r="W19" s="150"/>
      <c r="X19" s="150"/>
      <c r="Y19" s="150"/>
    </row>
    <row r="20" spans="1:25" ht="12.75" customHeight="1" thickBot="1" x14ac:dyDescent="0.3">
      <c r="A20" s="187" t="s">
        <v>177</v>
      </c>
      <c r="B20" s="125"/>
      <c r="C20" s="137"/>
      <c r="D20" s="143"/>
      <c r="E20" s="143"/>
      <c r="F20" s="143"/>
      <c r="G20" s="143"/>
      <c r="H20" s="143"/>
      <c r="I20" s="143"/>
      <c r="J20" s="143"/>
      <c r="K20" s="143"/>
      <c r="L20" s="143"/>
      <c r="M20" s="311"/>
      <c r="N20" s="148"/>
      <c r="O20" s="311"/>
      <c r="P20" s="138"/>
      <c r="Q20" s="311"/>
      <c r="R20" s="150"/>
      <c r="S20" s="150"/>
      <c r="T20" s="150"/>
      <c r="U20" s="150"/>
      <c r="V20" s="150"/>
      <c r="W20" s="150"/>
      <c r="X20" s="150"/>
      <c r="Y20" s="150"/>
    </row>
    <row r="21" spans="1:25" ht="12.75" customHeight="1" thickBot="1" x14ac:dyDescent="0.3">
      <c r="A21" s="189" t="s">
        <v>340</v>
      </c>
      <c r="B21" s="152"/>
      <c r="C21" s="239"/>
      <c r="D21" s="143"/>
      <c r="E21" s="143"/>
      <c r="F21" s="143"/>
      <c r="G21" s="143"/>
      <c r="H21" s="143"/>
      <c r="I21" s="143"/>
      <c r="J21" s="143"/>
      <c r="K21" s="143"/>
      <c r="L21" s="143"/>
      <c r="M21" s="148"/>
      <c r="N21" s="148"/>
      <c r="O21" s="148"/>
      <c r="P21" s="239"/>
      <c r="Q21" s="148"/>
      <c r="R21" s="148"/>
      <c r="S21" s="148"/>
      <c r="T21" s="148"/>
      <c r="U21" s="148"/>
      <c r="V21" s="148"/>
      <c r="W21" s="148"/>
      <c r="X21" s="148"/>
      <c r="Y21" s="148"/>
    </row>
    <row r="22" spans="1:25" ht="12.75" customHeight="1" x14ac:dyDescent="0.25">
      <c r="A22" s="185" t="s">
        <v>189</v>
      </c>
      <c r="B22" s="125"/>
      <c r="C22" s="137"/>
      <c r="D22" s="143"/>
      <c r="E22" s="143"/>
      <c r="F22" s="143"/>
      <c r="G22" s="143"/>
      <c r="H22" s="143"/>
      <c r="I22" s="143"/>
      <c r="J22" s="143"/>
      <c r="K22" s="143"/>
      <c r="L22" s="143"/>
      <c r="M22" s="311"/>
      <c r="N22" s="148"/>
      <c r="O22" s="311"/>
      <c r="P22" s="138"/>
      <c r="Q22" s="311"/>
      <c r="R22" s="150"/>
      <c r="S22" s="150"/>
      <c r="T22" s="150"/>
      <c r="U22" s="150"/>
      <c r="V22" s="150"/>
      <c r="W22" s="150"/>
      <c r="X22" s="150"/>
      <c r="Y22" s="150"/>
    </row>
    <row r="23" spans="1:25" ht="12.75" customHeight="1" x14ac:dyDescent="0.25">
      <c r="A23" s="186" t="s">
        <v>179</v>
      </c>
      <c r="B23" s="125"/>
      <c r="C23" s="137"/>
      <c r="D23" s="143"/>
      <c r="E23" s="143"/>
      <c r="F23" s="143"/>
      <c r="G23" s="143"/>
      <c r="H23" s="143"/>
      <c r="I23" s="143"/>
      <c r="J23" s="143"/>
      <c r="K23" s="143"/>
      <c r="L23" s="143"/>
      <c r="M23" s="311"/>
      <c r="N23" s="148"/>
      <c r="O23" s="311"/>
      <c r="P23" s="138"/>
      <c r="Q23" s="311"/>
      <c r="R23" s="150"/>
      <c r="S23" s="150"/>
      <c r="T23" s="150"/>
      <c r="U23" s="150"/>
      <c r="V23" s="150"/>
      <c r="W23" s="150"/>
      <c r="X23" s="150"/>
      <c r="Y23" s="150"/>
    </row>
    <row r="24" spans="1:25" ht="12.75" customHeight="1" x14ac:dyDescent="0.25">
      <c r="A24" s="186" t="s">
        <v>488</v>
      </c>
      <c r="B24" s="125"/>
      <c r="C24" s="137"/>
      <c r="D24" s="143"/>
      <c r="E24" s="143"/>
      <c r="F24" s="143"/>
      <c r="G24" s="143"/>
      <c r="H24" s="143"/>
      <c r="I24" s="143"/>
      <c r="J24" s="143"/>
      <c r="K24" s="143"/>
      <c r="L24" s="143"/>
      <c r="M24" s="311"/>
      <c r="N24" s="148"/>
      <c r="O24" s="311"/>
      <c r="P24" s="138"/>
      <c r="Q24" s="311"/>
      <c r="R24" s="150"/>
      <c r="S24" s="150"/>
      <c r="T24" s="150"/>
      <c r="U24" s="150"/>
      <c r="V24" s="150"/>
      <c r="W24" s="150"/>
      <c r="X24" s="150"/>
      <c r="Y24" s="150"/>
    </row>
    <row r="25" spans="1:25" ht="12.75" customHeight="1" x14ac:dyDescent="0.25">
      <c r="A25" s="186" t="s">
        <v>180</v>
      </c>
      <c r="B25" s="125"/>
      <c r="C25" s="137"/>
      <c r="D25" s="143"/>
      <c r="E25" s="143"/>
      <c r="F25" s="143"/>
      <c r="G25" s="143"/>
      <c r="H25" s="143"/>
      <c r="I25" s="143"/>
      <c r="J25" s="143"/>
      <c r="K25" s="143"/>
      <c r="L25" s="143"/>
      <c r="M25" s="311"/>
      <c r="N25" s="148"/>
      <c r="O25" s="311"/>
      <c r="P25" s="138"/>
      <c r="Q25" s="311"/>
      <c r="R25" s="150"/>
      <c r="S25" s="150"/>
      <c r="T25" s="150"/>
      <c r="U25" s="150"/>
      <c r="V25" s="150"/>
      <c r="W25" s="150"/>
      <c r="X25" s="150"/>
      <c r="Y25" s="150"/>
    </row>
    <row r="26" spans="1:25" ht="12.75" customHeight="1" thickBot="1" x14ac:dyDescent="0.3">
      <c r="A26" s="187" t="s">
        <v>489</v>
      </c>
      <c r="B26" s="125"/>
      <c r="C26" s="137"/>
      <c r="D26" s="143"/>
      <c r="E26" s="143"/>
      <c r="F26" s="143"/>
      <c r="G26" s="143"/>
      <c r="H26" s="143"/>
      <c r="I26" s="143"/>
      <c r="J26" s="143"/>
      <c r="K26" s="143"/>
      <c r="L26" s="143"/>
      <c r="M26" s="311"/>
      <c r="N26" s="148"/>
      <c r="O26" s="311"/>
      <c r="P26" s="138"/>
      <c r="Q26" s="311"/>
      <c r="R26" s="150"/>
      <c r="S26" s="150"/>
      <c r="T26" s="150"/>
      <c r="U26" s="150"/>
      <c r="V26" s="150"/>
      <c r="W26" s="150"/>
      <c r="X26" s="150"/>
      <c r="Y26" s="150"/>
    </row>
    <row r="27" spans="1:25" ht="12.75" customHeight="1" thickBot="1" x14ac:dyDescent="0.3">
      <c r="A27" s="189" t="s">
        <v>341</v>
      </c>
      <c r="B27" s="152"/>
      <c r="C27" s="239"/>
      <c r="D27" s="143"/>
      <c r="E27" s="143"/>
      <c r="F27" s="143"/>
      <c r="G27" s="143"/>
      <c r="H27" s="143"/>
      <c r="I27" s="143"/>
      <c r="J27" s="143"/>
      <c r="K27" s="143"/>
      <c r="L27" s="143"/>
      <c r="M27" s="148"/>
      <c r="N27" s="148"/>
      <c r="O27" s="148"/>
      <c r="P27" s="239"/>
      <c r="Q27" s="148"/>
      <c r="R27" s="148"/>
      <c r="S27" s="148"/>
      <c r="T27" s="148"/>
      <c r="U27" s="148"/>
      <c r="V27" s="148"/>
      <c r="W27" s="148"/>
      <c r="X27" s="148"/>
      <c r="Y27" s="148"/>
    </row>
    <row r="28" spans="1:25" ht="12.75" customHeight="1" x14ac:dyDescent="0.25">
      <c r="A28" s="185" t="s">
        <v>182</v>
      </c>
      <c r="B28" s="125"/>
      <c r="C28" s="137"/>
      <c r="D28" s="143"/>
      <c r="E28" s="143"/>
      <c r="F28" s="143"/>
      <c r="G28" s="143"/>
      <c r="H28" s="143"/>
      <c r="I28" s="143"/>
      <c r="J28" s="143"/>
      <c r="K28" s="143"/>
      <c r="L28" s="143"/>
      <c r="M28" s="311"/>
      <c r="N28" s="148"/>
      <c r="O28" s="311"/>
      <c r="P28" s="138"/>
      <c r="Q28" s="311"/>
      <c r="R28" s="150"/>
      <c r="S28" s="150"/>
      <c r="T28" s="150"/>
      <c r="U28" s="150"/>
      <c r="V28" s="150"/>
      <c r="W28" s="150"/>
      <c r="X28" s="150"/>
      <c r="Y28" s="150"/>
    </row>
    <row r="29" spans="1:25" ht="12.75" customHeight="1" x14ac:dyDescent="0.25">
      <c r="A29" s="186" t="s">
        <v>542</v>
      </c>
      <c r="B29" s="125"/>
      <c r="C29" s="137"/>
      <c r="D29" s="143"/>
      <c r="E29" s="143"/>
      <c r="F29" s="143"/>
      <c r="G29" s="143"/>
      <c r="H29" s="143"/>
      <c r="I29" s="143"/>
      <c r="J29" s="143"/>
      <c r="K29" s="143"/>
      <c r="L29" s="143"/>
      <c r="M29" s="311"/>
      <c r="N29" s="148"/>
      <c r="O29" s="311"/>
      <c r="P29" s="138"/>
      <c r="Q29" s="311"/>
      <c r="R29" s="150"/>
      <c r="S29" s="150"/>
      <c r="T29" s="150"/>
      <c r="U29" s="150"/>
      <c r="V29" s="150"/>
      <c r="W29" s="150"/>
      <c r="X29" s="150"/>
      <c r="Y29" s="150"/>
    </row>
    <row r="30" spans="1:25" ht="12.75" customHeight="1" x14ac:dyDescent="0.25">
      <c r="A30" s="186" t="s">
        <v>183</v>
      </c>
      <c r="B30" s="125"/>
      <c r="C30" s="137"/>
      <c r="D30" s="143"/>
      <c r="E30" s="143"/>
      <c r="F30" s="143"/>
      <c r="G30" s="143"/>
      <c r="H30" s="143"/>
      <c r="I30" s="143"/>
      <c r="J30" s="143"/>
      <c r="K30" s="143"/>
      <c r="L30" s="143"/>
      <c r="M30" s="311"/>
      <c r="N30" s="148"/>
      <c r="O30" s="311"/>
      <c r="P30" s="138"/>
      <c r="Q30" s="311"/>
      <c r="R30" s="150"/>
      <c r="S30" s="150"/>
      <c r="T30" s="150"/>
      <c r="U30" s="150"/>
      <c r="V30" s="150"/>
      <c r="W30" s="150"/>
      <c r="X30" s="150"/>
      <c r="Y30" s="150"/>
    </row>
    <row r="31" spans="1:25" ht="12.75" customHeight="1" x14ac:dyDescent="0.25">
      <c r="A31" s="186" t="s">
        <v>490</v>
      </c>
      <c r="B31" s="125"/>
      <c r="C31" s="137"/>
      <c r="D31" s="143"/>
      <c r="E31" s="143"/>
      <c r="F31" s="143"/>
      <c r="G31" s="143"/>
      <c r="H31" s="143"/>
      <c r="I31" s="143"/>
      <c r="J31" s="143"/>
      <c r="K31" s="143"/>
      <c r="L31" s="143"/>
      <c r="M31" s="311"/>
      <c r="N31" s="148"/>
      <c r="O31" s="311"/>
      <c r="P31" s="138"/>
      <c r="Q31" s="311"/>
      <c r="R31" s="150"/>
      <c r="S31" s="150"/>
      <c r="T31" s="150"/>
      <c r="U31" s="150"/>
      <c r="V31" s="150"/>
      <c r="W31" s="150"/>
      <c r="X31" s="150"/>
      <c r="Y31" s="150"/>
    </row>
    <row r="32" spans="1:25" ht="12.75" customHeight="1" x14ac:dyDescent="0.25">
      <c r="A32" s="186" t="s">
        <v>544</v>
      </c>
      <c r="B32" s="125"/>
      <c r="C32" s="137"/>
      <c r="D32" s="143"/>
      <c r="E32" s="143"/>
      <c r="F32" s="143"/>
      <c r="G32" s="143"/>
      <c r="H32" s="143"/>
      <c r="I32" s="143"/>
      <c r="J32" s="143"/>
      <c r="K32" s="143"/>
      <c r="L32" s="143"/>
      <c r="M32" s="311"/>
      <c r="N32" s="148"/>
      <c r="O32" s="311"/>
      <c r="P32" s="138"/>
      <c r="Q32" s="311"/>
      <c r="R32" s="150"/>
      <c r="S32" s="150"/>
      <c r="T32" s="150"/>
      <c r="U32" s="150"/>
      <c r="V32" s="150"/>
      <c r="W32" s="150"/>
      <c r="X32" s="150"/>
      <c r="Y32" s="150"/>
    </row>
    <row r="33" spans="1:25" ht="12.75" customHeight="1" x14ac:dyDescent="0.25">
      <c r="A33" s="186" t="s">
        <v>181</v>
      </c>
      <c r="B33" s="125"/>
      <c r="C33" s="137"/>
      <c r="D33" s="143"/>
      <c r="E33" s="143"/>
      <c r="F33" s="143"/>
      <c r="G33" s="143"/>
      <c r="H33" s="143"/>
      <c r="I33" s="143"/>
      <c r="J33" s="143"/>
      <c r="K33" s="143"/>
      <c r="L33" s="143"/>
      <c r="M33" s="311"/>
      <c r="N33" s="148"/>
      <c r="O33" s="311"/>
      <c r="P33" s="138"/>
      <c r="Q33" s="311"/>
      <c r="R33" s="150"/>
      <c r="S33" s="150"/>
      <c r="T33" s="150"/>
      <c r="U33" s="150"/>
      <c r="V33" s="150"/>
      <c r="W33" s="150"/>
      <c r="X33" s="150"/>
      <c r="Y33" s="150"/>
    </row>
    <row r="34" spans="1:25" ht="12.75" customHeight="1" x14ac:dyDescent="0.25">
      <c r="A34" s="186" t="s">
        <v>545</v>
      </c>
      <c r="B34" s="125"/>
      <c r="C34" s="137"/>
      <c r="D34" s="143"/>
      <c r="E34" s="143"/>
      <c r="F34" s="143"/>
      <c r="G34" s="143"/>
      <c r="H34" s="143"/>
      <c r="I34" s="143"/>
      <c r="J34" s="143"/>
      <c r="K34" s="143"/>
      <c r="L34" s="143"/>
      <c r="M34" s="311"/>
      <c r="N34" s="148"/>
      <c r="O34" s="311"/>
      <c r="P34" s="138"/>
      <c r="Q34" s="311"/>
      <c r="R34" s="150"/>
      <c r="S34" s="150"/>
      <c r="T34" s="150"/>
      <c r="U34" s="150"/>
      <c r="V34" s="150"/>
      <c r="W34" s="150"/>
      <c r="X34" s="150"/>
      <c r="Y34" s="150"/>
    </row>
    <row r="35" spans="1:25" ht="12.75" customHeight="1" x14ac:dyDescent="0.25">
      <c r="A35" s="186" t="s">
        <v>546</v>
      </c>
      <c r="B35" s="125"/>
      <c r="C35" s="137"/>
      <c r="D35" s="143"/>
      <c r="E35" s="143"/>
      <c r="F35" s="143"/>
      <c r="G35" s="143"/>
      <c r="H35" s="143"/>
      <c r="I35" s="143"/>
      <c r="J35" s="143"/>
      <c r="K35" s="143"/>
      <c r="L35" s="143"/>
      <c r="M35" s="311"/>
      <c r="N35" s="148"/>
      <c r="O35" s="311"/>
      <c r="P35" s="138"/>
      <c r="Q35" s="311"/>
      <c r="R35" s="150"/>
      <c r="S35" s="150"/>
      <c r="T35" s="150"/>
      <c r="U35" s="150"/>
      <c r="V35" s="150"/>
      <c r="W35" s="150"/>
      <c r="X35" s="150"/>
      <c r="Y35" s="150"/>
    </row>
    <row r="36" spans="1:25" ht="12.75" customHeight="1" x14ac:dyDescent="0.25">
      <c r="A36" s="186" t="s">
        <v>547</v>
      </c>
      <c r="B36" s="125"/>
      <c r="C36" s="137"/>
      <c r="D36" s="143"/>
      <c r="E36" s="143"/>
      <c r="F36" s="143"/>
      <c r="G36" s="143"/>
      <c r="H36" s="143"/>
      <c r="I36" s="143"/>
      <c r="J36" s="143"/>
      <c r="K36" s="143"/>
      <c r="L36" s="143"/>
      <c r="M36" s="311"/>
      <c r="N36" s="148"/>
      <c r="O36" s="311"/>
      <c r="P36" s="138"/>
      <c r="Q36" s="311"/>
      <c r="R36" s="150"/>
      <c r="S36" s="150"/>
      <c r="T36" s="150"/>
      <c r="U36" s="150"/>
      <c r="V36" s="150"/>
      <c r="W36" s="150"/>
      <c r="X36" s="150"/>
      <c r="Y36" s="150"/>
    </row>
    <row r="37" spans="1:25" ht="12.75" customHeight="1" x14ac:dyDescent="0.25">
      <c r="A37" s="186" t="s">
        <v>548</v>
      </c>
      <c r="B37" s="125"/>
      <c r="C37" s="137"/>
      <c r="D37" s="143"/>
      <c r="E37" s="143"/>
      <c r="F37" s="143"/>
      <c r="G37" s="143"/>
      <c r="H37" s="143"/>
      <c r="I37" s="143"/>
      <c r="J37" s="143"/>
      <c r="K37" s="143"/>
      <c r="L37" s="143"/>
      <c r="M37" s="311"/>
      <c r="N37" s="148"/>
      <c r="O37" s="311"/>
      <c r="P37" s="138"/>
      <c r="Q37" s="311"/>
      <c r="R37" s="150"/>
      <c r="S37" s="150"/>
      <c r="T37" s="150"/>
      <c r="U37" s="150"/>
      <c r="V37" s="150"/>
      <c r="W37" s="150"/>
      <c r="X37" s="150"/>
      <c r="Y37" s="150"/>
    </row>
    <row r="38" spans="1:25" ht="12.75" customHeight="1" thickBot="1" x14ac:dyDescent="0.3">
      <c r="A38" s="187" t="s">
        <v>549</v>
      </c>
      <c r="B38" s="125"/>
      <c r="C38" s="137"/>
      <c r="D38" s="143"/>
      <c r="E38" s="143"/>
      <c r="F38" s="143"/>
      <c r="G38" s="143"/>
      <c r="H38" s="143"/>
      <c r="I38" s="143"/>
      <c r="J38" s="143"/>
      <c r="K38" s="143"/>
      <c r="L38" s="143"/>
      <c r="M38" s="311"/>
      <c r="N38" s="148"/>
      <c r="O38" s="311"/>
      <c r="P38" s="138"/>
      <c r="Q38" s="311"/>
      <c r="R38" s="150"/>
      <c r="S38" s="150"/>
      <c r="T38" s="150"/>
      <c r="U38" s="150"/>
      <c r="V38" s="150"/>
      <c r="W38" s="150"/>
      <c r="X38" s="150"/>
      <c r="Y38" s="150"/>
    </row>
    <row r="39" spans="1:25" ht="12.75" customHeight="1" thickBot="1" x14ac:dyDescent="0.3">
      <c r="A39" s="189" t="s">
        <v>206</v>
      </c>
      <c r="B39" s="152"/>
      <c r="C39" s="239"/>
      <c r="D39" s="143"/>
      <c r="E39" s="143"/>
      <c r="F39" s="143"/>
      <c r="G39" s="143"/>
      <c r="H39" s="143"/>
      <c r="I39" s="143"/>
      <c r="J39" s="143"/>
      <c r="K39" s="143"/>
      <c r="L39" s="143"/>
      <c r="M39" s="148"/>
      <c r="N39" s="148"/>
      <c r="O39" s="148"/>
      <c r="P39" s="239"/>
      <c r="Q39" s="148"/>
      <c r="R39" s="148"/>
      <c r="S39" s="148"/>
      <c r="T39" s="148"/>
      <c r="U39" s="148"/>
      <c r="V39" s="148"/>
      <c r="W39" s="148"/>
      <c r="X39" s="148"/>
      <c r="Y39" s="148"/>
    </row>
    <row r="40" spans="1:25" ht="12.75" customHeight="1" x14ac:dyDescent="0.25">
      <c r="A40" s="185" t="s">
        <v>550</v>
      </c>
      <c r="B40" s="125"/>
      <c r="C40" s="137"/>
      <c r="D40" s="143"/>
      <c r="E40" s="143"/>
      <c r="F40" s="143"/>
      <c r="G40" s="143"/>
      <c r="H40" s="143"/>
      <c r="I40" s="143"/>
      <c r="J40" s="143"/>
      <c r="K40" s="143"/>
      <c r="L40" s="143"/>
      <c r="M40" s="311"/>
      <c r="N40" s="148"/>
      <c r="O40" s="311"/>
      <c r="P40" s="138"/>
      <c r="Q40" s="311"/>
      <c r="R40" s="150"/>
      <c r="S40" s="150"/>
      <c r="T40" s="150"/>
      <c r="U40" s="150"/>
      <c r="V40" s="150"/>
      <c r="W40" s="150"/>
      <c r="X40" s="150"/>
      <c r="Y40" s="150"/>
    </row>
    <row r="41" spans="1:25" ht="12.75" customHeight="1" x14ac:dyDescent="0.25">
      <c r="A41" s="186" t="s">
        <v>551</v>
      </c>
      <c r="B41" s="125"/>
      <c r="C41" s="137"/>
      <c r="D41" s="143"/>
      <c r="E41" s="143"/>
      <c r="F41" s="143"/>
      <c r="G41" s="143"/>
      <c r="H41" s="143"/>
      <c r="I41" s="143"/>
      <c r="J41" s="143"/>
      <c r="K41" s="143"/>
      <c r="L41" s="143"/>
      <c r="M41" s="311"/>
      <c r="N41" s="148"/>
      <c r="O41" s="311"/>
      <c r="P41" s="138"/>
      <c r="Q41" s="311"/>
      <c r="R41" s="150"/>
      <c r="S41" s="150"/>
      <c r="T41" s="150"/>
      <c r="U41" s="150"/>
      <c r="V41" s="150"/>
      <c r="W41" s="150"/>
      <c r="X41" s="150"/>
      <c r="Y41" s="150"/>
    </row>
    <row r="42" spans="1:25" ht="12.75" customHeight="1" x14ac:dyDescent="0.25">
      <c r="A42" s="186" t="s">
        <v>552</v>
      </c>
      <c r="B42" s="125"/>
      <c r="C42" s="137"/>
      <c r="D42" s="143"/>
      <c r="E42" s="143"/>
      <c r="F42" s="143"/>
      <c r="G42" s="143"/>
      <c r="H42" s="143"/>
      <c r="I42" s="143"/>
      <c r="J42" s="143"/>
      <c r="K42" s="143"/>
      <c r="L42" s="143"/>
      <c r="M42" s="311"/>
      <c r="N42" s="148"/>
      <c r="O42" s="311"/>
      <c r="P42" s="138"/>
      <c r="Q42" s="311"/>
      <c r="R42" s="150"/>
      <c r="S42" s="150"/>
      <c r="T42" s="150"/>
      <c r="U42" s="150"/>
      <c r="V42" s="150"/>
      <c r="W42" s="150"/>
      <c r="X42" s="150"/>
      <c r="Y42" s="150"/>
    </row>
    <row r="43" spans="1:25" ht="12.75" customHeight="1" x14ac:dyDescent="0.25">
      <c r="A43" s="186" t="s">
        <v>185</v>
      </c>
      <c r="B43" s="125"/>
      <c r="C43" s="137"/>
      <c r="D43" s="143"/>
      <c r="E43" s="143"/>
      <c r="F43" s="143"/>
      <c r="G43" s="143"/>
      <c r="H43" s="143"/>
      <c r="I43" s="143"/>
      <c r="J43" s="143"/>
      <c r="K43" s="143"/>
      <c r="L43" s="143"/>
      <c r="M43" s="311"/>
      <c r="N43" s="148"/>
      <c r="O43" s="311"/>
      <c r="P43" s="138"/>
      <c r="Q43" s="311"/>
      <c r="R43" s="150"/>
      <c r="S43" s="150"/>
      <c r="T43" s="150"/>
      <c r="U43" s="150"/>
      <c r="V43" s="150"/>
      <c r="W43" s="150"/>
      <c r="X43" s="150"/>
      <c r="Y43" s="150"/>
    </row>
    <row r="44" spans="1:25" ht="12.75" customHeight="1" x14ac:dyDescent="0.25">
      <c r="A44" s="186" t="s">
        <v>553</v>
      </c>
      <c r="B44" s="125"/>
      <c r="C44" s="137"/>
      <c r="D44" s="143"/>
      <c r="E44" s="143"/>
      <c r="F44" s="143"/>
      <c r="G44" s="143"/>
      <c r="H44" s="143"/>
      <c r="I44" s="143"/>
      <c r="J44" s="143"/>
      <c r="K44" s="143"/>
      <c r="L44" s="143"/>
      <c r="M44" s="311"/>
      <c r="N44" s="148"/>
      <c r="O44" s="311"/>
      <c r="P44" s="138"/>
      <c r="Q44" s="311"/>
      <c r="R44" s="150"/>
      <c r="S44" s="150"/>
      <c r="T44" s="150"/>
      <c r="U44" s="150"/>
      <c r="V44" s="150"/>
      <c r="W44" s="150"/>
      <c r="X44" s="150"/>
      <c r="Y44" s="150"/>
    </row>
    <row r="45" spans="1:25" ht="12.75" customHeight="1" x14ac:dyDescent="0.25">
      <c r="A45" s="186" t="s">
        <v>554</v>
      </c>
      <c r="B45" s="125"/>
      <c r="C45" s="137"/>
      <c r="D45" s="143"/>
      <c r="E45" s="143"/>
      <c r="F45" s="143"/>
      <c r="G45" s="143"/>
      <c r="H45" s="143"/>
      <c r="I45" s="143"/>
      <c r="J45" s="143"/>
      <c r="K45" s="143"/>
      <c r="L45" s="143"/>
      <c r="M45" s="311"/>
      <c r="N45" s="148"/>
      <c r="O45" s="311"/>
      <c r="P45" s="138"/>
      <c r="Q45" s="311"/>
      <c r="R45" s="150"/>
      <c r="S45" s="150"/>
      <c r="T45" s="150"/>
      <c r="U45" s="150"/>
      <c r="V45" s="150"/>
      <c r="W45" s="150"/>
      <c r="X45" s="150"/>
      <c r="Y45" s="150"/>
    </row>
    <row r="46" spans="1:25" ht="12.75" customHeight="1" x14ac:dyDescent="0.25">
      <c r="A46" s="186" t="s">
        <v>208</v>
      </c>
      <c r="B46" s="125"/>
      <c r="C46" s="137"/>
      <c r="D46" s="143"/>
      <c r="E46" s="143"/>
      <c r="F46" s="143"/>
      <c r="G46" s="143"/>
      <c r="H46" s="143"/>
      <c r="I46" s="143"/>
      <c r="J46" s="143"/>
      <c r="K46" s="143"/>
      <c r="L46" s="143"/>
      <c r="M46" s="311"/>
      <c r="N46" s="148"/>
      <c r="O46" s="311"/>
      <c r="P46" s="138"/>
      <c r="Q46" s="311"/>
      <c r="R46" s="150"/>
      <c r="S46" s="150"/>
      <c r="T46" s="150"/>
      <c r="U46" s="150"/>
      <c r="V46" s="150"/>
      <c r="W46" s="150"/>
      <c r="X46" s="150"/>
      <c r="Y46" s="150"/>
    </row>
    <row r="47" spans="1:25" ht="12.75" customHeight="1" x14ac:dyDescent="0.25">
      <c r="A47" s="186" t="s">
        <v>0</v>
      </c>
      <c r="B47" s="125"/>
      <c r="C47" s="137"/>
      <c r="D47" s="143"/>
      <c r="E47" s="143"/>
      <c r="F47" s="143"/>
      <c r="G47" s="143"/>
      <c r="H47" s="143"/>
      <c r="I47" s="143"/>
      <c r="J47" s="143"/>
      <c r="K47" s="143"/>
      <c r="L47" s="143"/>
      <c r="M47" s="311"/>
      <c r="N47" s="148"/>
      <c r="O47" s="311"/>
      <c r="P47" s="138"/>
      <c r="Q47" s="311"/>
      <c r="R47" s="150"/>
      <c r="S47" s="150"/>
      <c r="T47" s="150"/>
      <c r="U47" s="150"/>
      <c r="V47" s="150"/>
      <c r="W47" s="150"/>
      <c r="X47" s="150"/>
      <c r="Y47" s="150"/>
    </row>
    <row r="48" spans="1:25" ht="12.75" customHeight="1" x14ac:dyDescent="0.25">
      <c r="A48" s="186" t="s">
        <v>1</v>
      </c>
      <c r="B48" s="125"/>
      <c r="C48" s="137"/>
      <c r="D48" s="143"/>
      <c r="E48" s="143"/>
      <c r="F48" s="143"/>
      <c r="G48" s="143"/>
      <c r="H48" s="143"/>
      <c r="I48" s="143"/>
      <c r="J48" s="143"/>
      <c r="K48" s="143"/>
      <c r="L48" s="143"/>
      <c r="M48" s="311"/>
      <c r="N48" s="148"/>
      <c r="O48" s="311"/>
      <c r="P48" s="138"/>
      <c r="Q48" s="311"/>
      <c r="R48" s="150"/>
      <c r="S48" s="150"/>
      <c r="T48" s="150"/>
      <c r="U48" s="150"/>
      <c r="V48" s="150"/>
      <c r="W48" s="150"/>
      <c r="X48" s="150"/>
      <c r="Y48" s="150"/>
    </row>
    <row r="49" spans="1:25" ht="12.75" customHeight="1" x14ac:dyDescent="0.25">
      <c r="A49" s="186" t="s">
        <v>205</v>
      </c>
      <c r="B49" s="125"/>
      <c r="C49" s="137"/>
      <c r="D49" s="143"/>
      <c r="E49" s="143"/>
      <c r="F49" s="143"/>
      <c r="G49" s="143"/>
      <c r="H49" s="143"/>
      <c r="I49" s="143"/>
      <c r="J49" s="143"/>
      <c r="K49" s="143"/>
      <c r="L49" s="143"/>
      <c r="M49" s="311"/>
      <c r="N49" s="148"/>
      <c r="O49" s="311"/>
      <c r="P49" s="138"/>
      <c r="Q49" s="311"/>
      <c r="R49" s="150"/>
      <c r="S49" s="150"/>
      <c r="T49" s="150"/>
      <c r="U49" s="150"/>
      <c r="V49" s="150"/>
      <c r="W49" s="150"/>
      <c r="X49" s="150"/>
      <c r="Y49" s="150"/>
    </row>
    <row r="50" spans="1:25" ht="12.75" customHeight="1" thickBot="1" x14ac:dyDescent="0.3">
      <c r="A50" s="187" t="s">
        <v>184</v>
      </c>
      <c r="B50" s="125"/>
      <c r="C50" s="137"/>
      <c r="D50" s="143"/>
      <c r="E50" s="143"/>
      <c r="F50" s="143"/>
      <c r="G50" s="143"/>
      <c r="H50" s="143"/>
      <c r="I50" s="143"/>
      <c r="J50" s="143"/>
      <c r="K50" s="143"/>
      <c r="L50" s="143"/>
      <c r="M50" s="311"/>
      <c r="N50" s="148"/>
      <c r="O50" s="311"/>
      <c r="P50" s="138"/>
      <c r="Q50" s="311"/>
      <c r="R50" s="150"/>
      <c r="S50" s="150"/>
      <c r="T50" s="150"/>
      <c r="U50" s="150"/>
      <c r="V50" s="150"/>
      <c r="W50" s="150"/>
      <c r="X50" s="150"/>
      <c r="Y50" s="150"/>
    </row>
    <row r="51" spans="1:25" ht="12.75" customHeight="1" thickBot="1" x14ac:dyDescent="0.3">
      <c r="A51" s="189" t="s">
        <v>342</v>
      </c>
      <c r="B51" s="152"/>
      <c r="C51" s="239"/>
      <c r="D51" s="143"/>
      <c r="E51" s="143"/>
      <c r="F51" s="143"/>
      <c r="G51" s="143"/>
      <c r="H51" s="143"/>
      <c r="I51" s="143"/>
      <c r="J51" s="143"/>
      <c r="K51" s="143"/>
      <c r="L51" s="143"/>
      <c r="M51" s="148"/>
      <c r="N51" s="148"/>
      <c r="O51" s="148"/>
      <c r="P51" s="239"/>
      <c r="Q51" s="148"/>
      <c r="R51" s="148"/>
      <c r="S51" s="148"/>
      <c r="T51" s="148"/>
      <c r="U51" s="148"/>
      <c r="V51" s="148"/>
      <c r="W51" s="148"/>
      <c r="X51" s="148"/>
      <c r="Y51" s="148"/>
    </row>
    <row r="52" spans="1:25" ht="12.75" customHeight="1" x14ac:dyDescent="0.25">
      <c r="A52" s="185" t="s">
        <v>2</v>
      </c>
      <c r="B52" s="125"/>
      <c r="C52" s="137"/>
      <c r="D52" s="143"/>
      <c r="E52" s="143"/>
      <c r="F52" s="143"/>
      <c r="G52" s="143"/>
      <c r="H52" s="143"/>
      <c r="I52" s="143"/>
      <c r="J52" s="143"/>
      <c r="K52" s="143"/>
      <c r="L52" s="143"/>
      <c r="M52" s="311"/>
      <c r="N52" s="148"/>
      <c r="O52" s="311"/>
      <c r="P52" s="138"/>
      <c r="Q52" s="311"/>
      <c r="R52" s="150"/>
      <c r="S52" s="150"/>
      <c r="T52" s="150"/>
      <c r="U52" s="150"/>
      <c r="V52" s="150"/>
      <c r="W52" s="150"/>
      <c r="X52" s="150"/>
      <c r="Y52" s="150"/>
    </row>
    <row r="53" spans="1:25" ht="12.75" customHeight="1" x14ac:dyDescent="0.25">
      <c r="A53" s="186" t="s">
        <v>3</v>
      </c>
      <c r="B53" s="125"/>
      <c r="C53" s="137"/>
      <c r="D53" s="143"/>
      <c r="E53" s="143"/>
      <c r="F53" s="143"/>
      <c r="G53" s="143"/>
      <c r="H53" s="143"/>
      <c r="I53" s="143"/>
      <c r="J53" s="143"/>
      <c r="K53" s="143"/>
      <c r="L53" s="143"/>
      <c r="M53" s="311"/>
      <c r="N53" s="148"/>
      <c r="O53" s="311"/>
      <c r="P53" s="138"/>
      <c r="Q53" s="311"/>
      <c r="R53" s="150"/>
      <c r="S53" s="150"/>
      <c r="T53" s="150"/>
      <c r="U53" s="150"/>
      <c r="V53" s="150"/>
      <c r="W53" s="150"/>
      <c r="X53" s="150"/>
      <c r="Y53" s="150"/>
    </row>
    <row r="54" spans="1:25" ht="12.75" customHeight="1" x14ac:dyDescent="0.25">
      <c r="A54" s="186" t="s">
        <v>4</v>
      </c>
      <c r="B54" s="125"/>
      <c r="C54" s="137"/>
      <c r="D54" s="143"/>
      <c r="E54" s="143"/>
      <c r="F54" s="143"/>
      <c r="G54" s="143"/>
      <c r="H54" s="143"/>
      <c r="I54" s="143"/>
      <c r="J54" s="143"/>
      <c r="K54" s="143"/>
      <c r="L54" s="143"/>
      <c r="M54" s="311"/>
      <c r="N54" s="148"/>
      <c r="O54" s="311"/>
      <c r="P54" s="138"/>
      <c r="Q54" s="311"/>
      <c r="R54" s="150"/>
      <c r="S54" s="150"/>
      <c r="T54" s="150"/>
      <c r="U54" s="150"/>
      <c r="V54" s="150"/>
      <c r="W54" s="150"/>
      <c r="X54" s="150"/>
      <c r="Y54" s="150"/>
    </row>
    <row r="55" spans="1:25" ht="12.75" customHeight="1" x14ac:dyDescent="0.25">
      <c r="A55" s="186" t="s">
        <v>5</v>
      </c>
      <c r="B55" s="125"/>
      <c r="C55" s="137"/>
      <c r="D55" s="143"/>
      <c r="E55" s="143"/>
      <c r="F55" s="143"/>
      <c r="G55" s="143"/>
      <c r="H55" s="143"/>
      <c r="I55" s="143"/>
      <c r="J55" s="143"/>
      <c r="K55" s="143"/>
      <c r="L55" s="143"/>
      <c r="M55" s="311"/>
      <c r="N55" s="148"/>
      <c r="O55" s="311"/>
      <c r="P55" s="138"/>
      <c r="Q55" s="311"/>
      <c r="R55" s="150"/>
      <c r="S55" s="150"/>
      <c r="T55" s="150"/>
      <c r="U55" s="150"/>
      <c r="V55" s="150"/>
      <c r="W55" s="150"/>
      <c r="X55" s="150"/>
      <c r="Y55" s="150"/>
    </row>
    <row r="56" spans="1:25" ht="12.75" customHeight="1" x14ac:dyDescent="0.25">
      <c r="A56" s="186" t="s">
        <v>207</v>
      </c>
      <c r="B56" s="125"/>
      <c r="C56" s="137"/>
      <c r="D56" s="143"/>
      <c r="E56" s="143"/>
      <c r="F56" s="143"/>
      <c r="G56" s="143"/>
      <c r="H56" s="143"/>
      <c r="I56" s="143"/>
      <c r="J56" s="143"/>
      <c r="K56" s="143"/>
      <c r="L56" s="143"/>
      <c r="M56" s="311"/>
      <c r="N56" s="148"/>
      <c r="O56" s="311"/>
      <c r="P56" s="138"/>
      <c r="Q56" s="311"/>
      <c r="R56" s="150"/>
      <c r="S56" s="150"/>
      <c r="T56" s="150"/>
      <c r="U56" s="150"/>
      <c r="V56" s="150"/>
      <c r="W56" s="150"/>
      <c r="X56" s="150"/>
      <c r="Y56" s="150"/>
    </row>
    <row r="57" spans="1:25" ht="12.75" customHeight="1" thickBot="1" x14ac:dyDescent="0.3">
      <c r="A57" s="187" t="s">
        <v>282</v>
      </c>
      <c r="B57" s="125"/>
      <c r="C57" s="137"/>
      <c r="D57" s="143"/>
      <c r="E57" s="143"/>
      <c r="F57" s="143"/>
      <c r="G57" s="143"/>
      <c r="H57" s="143"/>
      <c r="I57" s="143"/>
      <c r="J57" s="143"/>
      <c r="K57" s="143"/>
      <c r="L57" s="143"/>
      <c r="M57" s="311"/>
      <c r="N57" s="148"/>
      <c r="O57" s="311"/>
      <c r="P57" s="138"/>
      <c r="Q57" s="311"/>
      <c r="R57" s="150"/>
      <c r="S57" s="150"/>
      <c r="T57" s="150"/>
      <c r="U57" s="150"/>
      <c r="V57" s="150"/>
      <c r="W57" s="150"/>
      <c r="X57" s="150"/>
      <c r="Y57" s="150"/>
    </row>
    <row r="58" spans="1:25" s="122" customFormat="1" hidden="1" x14ac:dyDescent="0.2">
      <c r="A58" s="121"/>
      <c r="B58" s="121"/>
      <c r="C58" s="121"/>
      <c r="D58" s="148"/>
      <c r="E58" s="148"/>
      <c r="F58" s="148"/>
      <c r="G58" s="148"/>
      <c r="H58" s="148"/>
      <c r="I58" s="148"/>
      <c r="J58" s="148"/>
      <c r="K58" s="148"/>
      <c r="L58" s="148"/>
      <c r="M58" s="148"/>
      <c r="N58" s="148"/>
      <c r="O58" s="148"/>
      <c r="P58" s="121"/>
      <c r="Q58" s="136"/>
      <c r="R58" s="121"/>
      <c r="S58" s="121"/>
      <c r="T58" s="121"/>
      <c r="U58" s="121"/>
      <c r="V58" s="121"/>
      <c r="W58" s="121"/>
      <c r="X58" s="121"/>
      <c r="Y58" s="121"/>
    </row>
    <row r="59" spans="1:25" s="122" customFormat="1" hidden="1" x14ac:dyDescent="0.2">
      <c r="A59" s="121"/>
      <c r="B59" s="121"/>
      <c r="C59" s="177"/>
      <c r="D59" s="237"/>
      <c r="E59" s="237"/>
      <c r="F59" s="237"/>
      <c r="G59" s="237"/>
      <c r="H59" s="237"/>
      <c r="I59" s="237"/>
      <c r="J59" s="237"/>
      <c r="K59" s="237"/>
      <c r="L59" s="237"/>
      <c r="M59" s="237"/>
      <c r="N59" s="148"/>
      <c r="O59" s="237"/>
      <c r="P59" s="177"/>
      <c r="Q59" s="220"/>
      <c r="R59" s="177"/>
      <c r="S59" s="121"/>
      <c r="T59" s="121"/>
      <c r="U59" s="121"/>
      <c r="V59" s="121"/>
      <c r="W59" s="121"/>
      <c r="X59" s="121"/>
      <c r="Y59" s="121"/>
    </row>
    <row r="60" spans="1:25" s="122" customFormat="1" hidden="1" x14ac:dyDescent="0.2">
      <c r="A60" s="121"/>
      <c r="B60" s="121"/>
      <c r="C60" s="121"/>
      <c r="D60" s="148"/>
      <c r="E60" s="148"/>
      <c r="F60" s="148"/>
      <c r="G60" s="148"/>
      <c r="H60" s="148"/>
      <c r="I60" s="148"/>
      <c r="J60" s="148"/>
      <c r="K60" s="148"/>
      <c r="L60" s="148"/>
      <c r="M60" s="148"/>
      <c r="N60" s="148"/>
      <c r="O60" s="148"/>
      <c r="P60" s="121"/>
      <c r="Q60" s="136"/>
      <c r="R60" s="121"/>
      <c r="S60" s="121"/>
      <c r="T60" s="121"/>
      <c r="U60" s="121"/>
      <c r="V60" s="121"/>
      <c r="W60" s="121"/>
      <c r="X60" s="121"/>
      <c r="Y60" s="121"/>
    </row>
    <row r="61" spans="1:25" s="122" customFormat="1" hidden="1" x14ac:dyDescent="0.2">
      <c r="A61" s="121"/>
      <c r="B61" s="121"/>
      <c r="C61" s="121"/>
      <c r="D61" s="148"/>
      <c r="E61" s="148"/>
      <c r="F61" s="148"/>
      <c r="G61" s="148"/>
      <c r="H61" s="148"/>
      <c r="I61" s="148"/>
      <c r="J61" s="148"/>
      <c r="K61" s="148"/>
      <c r="L61" s="148"/>
      <c r="M61" s="148"/>
      <c r="N61" s="148"/>
      <c r="O61" s="148"/>
      <c r="P61" s="121"/>
      <c r="Q61" s="136"/>
      <c r="R61" s="121"/>
      <c r="S61" s="121"/>
      <c r="T61" s="121"/>
      <c r="U61" s="121"/>
      <c r="V61" s="121"/>
      <c r="W61" s="121"/>
      <c r="X61" s="121"/>
      <c r="Y61" s="121"/>
    </row>
    <row r="62" spans="1:25" s="122" customFormat="1" hidden="1" x14ac:dyDescent="0.2">
      <c r="A62" s="121"/>
      <c r="B62" s="121"/>
      <c r="C62" s="121"/>
      <c r="D62" s="148"/>
      <c r="E62" s="148"/>
      <c r="F62" s="148"/>
      <c r="G62" s="148"/>
      <c r="H62" s="148"/>
      <c r="I62" s="148"/>
      <c r="J62" s="148"/>
      <c r="K62" s="148"/>
      <c r="L62" s="148"/>
      <c r="M62" s="148"/>
      <c r="N62" s="148"/>
      <c r="O62" s="148"/>
      <c r="P62" s="121"/>
      <c r="Q62" s="136"/>
      <c r="R62" s="121"/>
      <c r="S62" s="121"/>
      <c r="T62" s="121"/>
      <c r="U62" s="121"/>
      <c r="V62" s="121"/>
      <c r="W62" s="121"/>
      <c r="X62" s="121"/>
      <c r="Y62" s="121"/>
    </row>
    <row r="63" spans="1:25" x14ac:dyDescent="0.2">
      <c r="D63" s="148"/>
      <c r="E63" s="148"/>
      <c r="F63" s="148"/>
      <c r="G63" s="148"/>
      <c r="H63" s="148"/>
      <c r="I63" s="148"/>
      <c r="J63" s="148"/>
      <c r="K63" s="148"/>
      <c r="L63" s="148"/>
      <c r="M63" s="148"/>
      <c r="N63" s="148"/>
      <c r="O63" s="148"/>
      <c r="Q63" s="148"/>
    </row>
    <row r="64" spans="1:25" x14ac:dyDescent="0.2">
      <c r="D64" s="148"/>
      <c r="E64" s="148"/>
      <c r="F64" s="148"/>
      <c r="G64" s="148"/>
      <c r="H64" s="148"/>
      <c r="I64" s="148"/>
      <c r="J64" s="148"/>
      <c r="K64" s="148"/>
      <c r="L64" s="148"/>
      <c r="M64" s="148"/>
      <c r="N64" s="148"/>
      <c r="O64" s="148"/>
      <c r="Q64" s="148"/>
    </row>
    <row r="65" spans="17:17" x14ac:dyDescent="0.2">
      <c r="Q65" s="148"/>
    </row>
  </sheetData>
  <sheetProtection algorithmName="SHA-512" hashValue="r0Bcunde5toaRGr8VxL8cWmjPqAx/WEGvcnAVoAmtNS+S4bR9kawWoK9Szz36YfWrJHW11sR+Sd22mXIFeTbAQ==" saltValue="r1OxkJVYI1BaD5J8zD8JNA==" spinCount="100000" sheet="1" objects="1" scenarios="1"/>
  <customSheetViews>
    <customSheetView guid="{B50381DA-06DA-4286-99A4-CB6DE67AD1EB}" scale="60" showGridLines="0" showRowCol="0" zeroValues="0">
      <pane ySplit="6" topLeftCell="A7" activePane="bottomLeft" state="frozen"/>
      <selection pane="bottomLeft" activeCell="A7" sqref="A7"/>
    </customSheetView>
  </customSheetViews>
  <mergeCells count="6">
    <mergeCell ref="A2:Q2"/>
    <mergeCell ref="E6:N6"/>
    <mergeCell ref="F4:J4"/>
    <mergeCell ref="Q4:S4"/>
    <mergeCell ref="C4:E4"/>
    <mergeCell ref="N4:P4"/>
  </mergeCells>
  <phoneticPr fontId="0" type="noConversion"/>
  <pageMargins left="0.59" right="0.48" top="0.4" bottom="0.55000000000000004" header="0.44" footer="0.5"/>
  <pageSetup paperSize="9" scale="94"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pageSetUpPr fitToPage="1"/>
  </sheetPr>
  <dimension ref="A1:Y65"/>
  <sheetViews>
    <sheetView showGridLines="0" showRowColHeaders="0" showZeros="0" zoomScale="60" zoomScaleNormal="60" workbookViewId="0">
      <pane ySplit="6" topLeftCell="A7" activePane="bottomLeft" state="frozen"/>
      <selection activeCell="O64" sqref="D7:O64"/>
      <selection pane="bottomLeft" activeCell="Q7" sqref="Q7:Q65"/>
    </sheetView>
  </sheetViews>
  <sheetFormatPr defaultColWidth="0" defaultRowHeight="12.75" zeroHeight="1" x14ac:dyDescent="0.2"/>
  <cols>
    <col min="1" max="1" width="37.85546875" style="122" bestFit="1" customWidth="1"/>
    <col min="2" max="2" width="4" style="122" customWidth="1"/>
    <col min="3" max="3" width="3.7109375" style="122" customWidth="1"/>
    <col min="4" max="14" width="2.7109375" style="282" customWidth="1"/>
    <col min="15" max="15" width="4" style="282" customWidth="1"/>
    <col min="16" max="17" width="3.7109375" style="122" customWidth="1"/>
    <col min="18" max="25" width="3.7109375" style="122" hidden="1" customWidth="1"/>
    <col min="26" max="16384" width="0" style="122" hidden="1"/>
  </cols>
  <sheetData>
    <row r="1" spans="1:25" ht="13.5" thickBot="1" x14ac:dyDescent="0.25">
      <c r="D1" s="122"/>
      <c r="E1" s="122"/>
      <c r="F1" s="122"/>
      <c r="G1" s="122"/>
      <c r="H1" s="122"/>
      <c r="I1" s="122"/>
      <c r="J1" s="122"/>
      <c r="K1" s="122"/>
      <c r="L1" s="122"/>
      <c r="M1" s="122"/>
      <c r="N1" s="122"/>
      <c r="O1" s="122"/>
    </row>
    <row r="2" spans="1:25" ht="19.5" x14ac:dyDescent="0.25">
      <c r="A2" s="560" t="s">
        <v>34</v>
      </c>
      <c r="B2" s="561"/>
      <c r="C2" s="561"/>
      <c r="D2" s="561"/>
      <c r="E2" s="562"/>
      <c r="F2" s="562"/>
      <c r="G2" s="562"/>
      <c r="H2" s="562"/>
      <c r="I2" s="562"/>
      <c r="J2" s="562"/>
      <c r="K2" s="562"/>
      <c r="L2" s="562"/>
      <c r="M2" s="562"/>
      <c r="N2" s="562"/>
      <c r="O2" s="562"/>
      <c r="P2" s="562"/>
      <c r="Q2" s="563"/>
      <c r="R2" s="418"/>
      <c r="S2" s="418"/>
      <c r="T2" s="411"/>
      <c r="U2" s="121"/>
      <c r="V2" s="121"/>
      <c r="W2" s="121"/>
      <c r="X2" s="121"/>
      <c r="Y2" s="121"/>
    </row>
    <row r="3" spans="1:25" ht="12.75" customHeight="1" x14ac:dyDescent="0.25">
      <c r="A3" s="124"/>
      <c r="C3" s="417"/>
      <c r="D3" s="417"/>
      <c r="E3" s="417"/>
      <c r="F3" s="417"/>
      <c r="G3" s="417"/>
      <c r="H3" s="417"/>
      <c r="I3" s="417"/>
      <c r="J3" s="417"/>
      <c r="K3" s="417"/>
      <c r="L3" s="417"/>
      <c r="M3" s="417"/>
      <c r="N3" s="417"/>
      <c r="O3" s="417"/>
      <c r="P3" s="417"/>
      <c r="Q3" s="417"/>
      <c r="R3" s="176"/>
      <c r="S3" s="176"/>
      <c r="T3" s="411"/>
      <c r="U3" s="121"/>
      <c r="V3" s="121"/>
      <c r="W3" s="121"/>
      <c r="X3" s="121"/>
      <c r="Y3" s="121"/>
    </row>
    <row r="4" spans="1:25" ht="20.25" thickBot="1" x14ac:dyDescent="0.3">
      <c r="A4" s="168" t="str">
        <f>Naam!J21</f>
        <v>Vakgebied 10</v>
      </c>
      <c r="B4" s="142"/>
      <c r="C4" s="547" t="s">
        <v>283</v>
      </c>
      <c r="D4" s="547"/>
      <c r="E4" s="547"/>
      <c r="F4" s="553">
        <f ca="1">TODAY()</f>
        <v>43115</v>
      </c>
      <c r="G4" s="554"/>
      <c r="H4" s="554"/>
      <c r="I4" s="554"/>
      <c r="J4" s="555"/>
      <c r="K4" s="143"/>
      <c r="L4" s="143"/>
      <c r="M4" s="143"/>
      <c r="N4" s="548"/>
      <c r="O4" s="548"/>
      <c r="P4" s="548"/>
      <c r="Q4" s="549"/>
      <c r="R4" s="549"/>
      <c r="S4" s="549"/>
      <c r="T4" s="121"/>
      <c r="U4" s="121"/>
      <c r="V4" s="121"/>
      <c r="W4" s="121"/>
      <c r="X4" s="121"/>
      <c r="Y4" s="121"/>
    </row>
    <row r="5" spans="1:25" ht="21" customHeight="1" thickBot="1" x14ac:dyDescent="0.25">
      <c r="A5" s="164" t="s">
        <v>264</v>
      </c>
      <c r="B5" s="169" t="s">
        <v>302</v>
      </c>
      <c r="C5" s="135">
        <f>COUNTIF(C8:C57,"x")</f>
        <v>0</v>
      </c>
      <c r="D5" s="306"/>
      <c r="E5" s="306"/>
      <c r="F5" s="306"/>
      <c r="G5" s="306"/>
      <c r="H5" s="306"/>
      <c r="I5" s="306"/>
      <c r="J5" s="306"/>
      <c r="K5" s="306"/>
      <c r="L5" s="306"/>
      <c r="M5" s="306"/>
      <c r="N5" s="164" t="s">
        <v>265</v>
      </c>
      <c r="O5" s="169" t="s">
        <v>302</v>
      </c>
      <c r="P5" s="307">
        <f>COUNTIF(P8:P57,"x")</f>
        <v>0</v>
      </c>
      <c r="Q5" s="306"/>
      <c r="R5" s="306"/>
      <c r="S5" s="306"/>
      <c r="T5" s="411"/>
      <c r="U5" s="411"/>
      <c r="V5" s="411"/>
      <c r="W5" s="411"/>
      <c r="X5" s="411"/>
      <c r="Y5" s="411"/>
    </row>
    <row r="6" spans="1:25" ht="63" customHeight="1" x14ac:dyDescent="0.2">
      <c r="A6" s="140" t="s">
        <v>304</v>
      </c>
      <c r="B6" s="308"/>
      <c r="C6" s="153">
        <f>Naam!$E10</f>
        <v>0</v>
      </c>
      <c r="D6" s="309"/>
      <c r="E6" s="546" t="s">
        <v>143</v>
      </c>
      <c r="F6" s="546"/>
      <c r="G6" s="546"/>
      <c r="H6" s="546"/>
      <c r="I6" s="546"/>
      <c r="J6" s="546"/>
      <c r="K6" s="546"/>
      <c r="L6" s="546"/>
      <c r="M6" s="546"/>
      <c r="N6" s="546"/>
      <c r="O6" s="237"/>
      <c r="P6" s="153">
        <f>Naam!$E10</f>
        <v>0</v>
      </c>
      <c r="Q6" s="309"/>
      <c r="R6" s="309"/>
      <c r="S6" s="309"/>
      <c r="T6" s="223"/>
      <c r="U6" s="223"/>
      <c r="V6" s="223"/>
      <c r="W6" s="223"/>
      <c r="X6" s="223"/>
      <c r="Y6" s="223"/>
    </row>
    <row r="7" spans="1:25" ht="16.5" customHeight="1" thickBot="1" x14ac:dyDescent="0.25">
      <c r="A7" s="189" t="s">
        <v>339</v>
      </c>
      <c r="B7" s="152"/>
      <c r="C7" s="148"/>
      <c r="D7" s="148"/>
      <c r="E7" s="148"/>
      <c r="F7" s="148"/>
      <c r="G7" s="148"/>
      <c r="H7" s="148"/>
      <c r="I7" s="148"/>
      <c r="J7" s="148"/>
      <c r="K7" s="148"/>
      <c r="L7" s="148"/>
      <c r="M7" s="148"/>
      <c r="N7" s="148"/>
      <c r="O7" s="148"/>
      <c r="P7" s="148"/>
      <c r="Q7" s="148"/>
      <c r="R7" s="148"/>
      <c r="S7" s="148"/>
      <c r="T7" s="121"/>
      <c r="U7" s="121"/>
      <c r="V7" s="121"/>
      <c r="W7" s="121"/>
      <c r="X7" s="121"/>
      <c r="Y7" s="121"/>
    </row>
    <row r="8" spans="1:25" ht="12.75" customHeight="1" x14ac:dyDescent="0.25">
      <c r="A8" s="185" t="s">
        <v>178</v>
      </c>
      <c r="B8" s="125"/>
      <c r="C8" s="137"/>
      <c r="D8" s="149"/>
      <c r="E8" s="143"/>
      <c r="F8" s="143"/>
      <c r="G8" s="143"/>
      <c r="H8" s="143"/>
      <c r="I8" s="143"/>
      <c r="J8" s="143"/>
      <c r="K8" s="143"/>
      <c r="L8" s="143"/>
      <c r="M8" s="311"/>
      <c r="N8" s="148"/>
      <c r="O8" s="311"/>
      <c r="P8" s="138"/>
      <c r="Q8" s="311"/>
      <c r="R8" s="150"/>
      <c r="S8" s="150"/>
      <c r="T8" s="415"/>
      <c r="U8" s="415"/>
      <c r="V8" s="415"/>
      <c r="W8" s="415"/>
      <c r="X8" s="415"/>
      <c r="Y8" s="415"/>
    </row>
    <row r="9" spans="1:25" ht="12.75" customHeight="1" x14ac:dyDescent="0.25">
      <c r="A9" s="186" t="s">
        <v>188</v>
      </c>
      <c r="B9" s="125"/>
      <c r="C9" s="137"/>
      <c r="D9" s="143"/>
      <c r="E9" s="143"/>
      <c r="F9" s="143"/>
      <c r="G9" s="143"/>
      <c r="H9" s="143"/>
      <c r="I9" s="143"/>
      <c r="J9" s="143"/>
      <c r="K9" s="143"/>
      <c r="L9" s="143"/>
      <c r="M9" s="311"/>
      <c r="N9" s="148"/>
      <c r="O9" s="311"/>
      <c r="P9" s="138"/>
      <c r="Q9" s="311"/>
      <c r="R9" s="150"/>
      <c r="S9" s="150"/>
      <c r="T9" s="415"/>
      <c r="U9" s="415"/>
      <c r="V9" s="415"/>
      <c r="W9" s="415"/>
      <c r="X9" s="415"/>
      <c r="Y9" s="415"/>
    </row>
    <row r="10" spans="1:25" ht="12.75" customHeight="1" x14ac:dyDescent="0.25">
      <c r="A10" s="186" t="s">
        <v>503</v>
      </c>
      <c r="B10" s="125"/>
      <c r="C10" s="137"/>
      <c r="D10" s="143"/>
      <c r="E10" s="143"/>
      <c r="F10" s="143"/>
      <c r="G10" s="143"/>
      <c r="H10" s="143"/>
      <c r="I10" s="143"/>
      <c r="J10" s="143"/>
      <c r="K10" s="143"/>
      <c r="L10" s="143"/>
      <c r="M10" s="311"/>
      <c r="N10" s="148"/>
      <c r="O10" s="311"/>
      <c r="P10" s="138"/>
      <c r="Q10" s="311"/>
      <c r="R10" s="150"/>
      <c r="S10" s="150"/>
      <c r="T10" s="415"/>
      <c r="U10" s="415"/>
      <c r="V10" s="415"/>
      <c r="W10" s="415"/>
      <c r="X10" s="415"/>
      <c r="Y10" s="415"/>
    </row>
    <row r="11" spans="1:25" ht="12.75" customHeight="1" x14ac:dyDescent="0.25">
      <c r="A11" s="186" t="s">
        <v>534</v>
      </c>
      <c r="B11" s="125"/>
      <c r="C11" s="137"/>
      <c r="D11" s="143"/>
      <c r="E11" s="143"/>
      <c r="F11" s="143"/>
      <c r="G11" s="143"/>
      <c r="H11" s="143"/>
      <c r="I11" s="143"/>
      <c r="J11" s="143"/>
      <c r="K11" s="143"/>
      <c r="L11" s="143"/>
      <c r="M11" s="311"/>
      <c r="N11" s="148"/>
      <c r="O11" s="311"/>
      <c r="P11" s="138"/>
      <c r="Q11" s="311"/>
      <c r="R11" s="150"/>
      <c r="S11" s="150"/>
      <c r="T11" s="415"/>
      <c r="U11" s="415"/>
      <c r="V11" s="415"/>
      <c r="W11" s="415"/>
      <c r="X11" s="415"/>
      <c r="Y11" s="415"/>
    </row>
    <row r="12" spans="1:25" ht="12.75" customHeight="1" x14ac:dyDescent="0.25">
      <c r="A12" s="186" t="s">
        <v>314</v>
      </c>
      <c r="B12" s="125"/>
      <c r="C12" s="137"/>
      <c r="D12" s="143"/>
      <c r="E12" s="143"/>
      <c r="F12" s="143"/>
      <c r="G12" s="143"/>
      <c r="H12" s="143"/>
      <c r="I12" s="143"/>
      <c r="J12" s="143"/>
      <c r="K12" s="143"/>
      <c r="L12" s="143"/>
      <c r="M12" s="311"/>
      <c r="N12" s="148"/>
      <c r="O12" s="311"/>
      <c r="P12" s="138"/>
      <c r="Q12" s="311"/>
      <c r="R12" s="150"/>
      <c r="S12" s="150"/>
      <c r="T12" s="415"/>
      <c r="U12" s="415"/>
      <c r="V12" s="415"/>
      <c r="W12" s="415"/>
      <c r="X12" s="415"/>
      <c r="Y12" s="415"/>
    </row>
    <row r="13" spans="1:25" ht="12.75" customHeight="1" x14ac:dyDescent="0.25">
      <c r="A13" s="186" t="s">
        <v>186</v>
      </c>
      <c r="B13" s="125"/>
      <c r="C13" s="137"/>
      <c r="D13" s="143"/>
      <c r="E13" s="143"/>
      <c r="F13" s="143"/>
      <c r="G13" s="143"/>
      <c r="H13" s="143"/>
      <c r="I13" s="143"/>
      <c r="J13" s="143"/>
      <c r="K13" s="143"/>
      <c r="L13" s="143"/>
      <c r="M13" s="311"/>
      <c r="N13" s="148"/>
      <c r="O13" s="311"/>
      <c r="P13" s="138"/>
      <c r="Q13" s="311"/>
      <c r="R13" s="150"/>
      <c r="S13" s="150"/>
      <c r="T13" s="415"/>
      <c r="U13" s="415"/>
      <c r="V13" s="415"/>
      <c r="W13" s="415"/>
      <c r="X13" s="415"/>
      <c r="Y13" s="415"/>
    </row>
    <row r="14" spans="1:25" ht="12.75" customHeight="1" x14ac:dyDescent="0.25">
      <c r="A14" s="186" t="s">
        <v>491</v>
      </c>
      <c r="B14" s="125"/>
      <c r="C14" s="137"/>
      <c r="D14" s="143"/>
      <c r="E14" s="143"/>
      <c r="F14" s="143"/>
      <c r="G14" s="143"/>
      <c r="H14" s="143"/>
      <c r="I14" s="143"/>
      <c r="J14" s="143"/>
      <c r="K14" s="143"/>
      <c r="L14" s="143"/>
      <c r="M14" s="311"/>
      <c r="N14" s="148"/>
      <c r="O14" s="311"/>
      <c r="P14" s="138"/>
      <c r="Q14" s="311"/>
      <c r="R14" s="150"/>
      <c r="S14" s="150"/>
      <c r="T14" s="415"/>
      <c r="U14" s="415"/>
      <c r="V14" s="415"/>
      <c r="W14" s="415"/>
      <c r="X14" s="415"/>
      <c r="Y14" s="415"/>
    </row>
    <row r="15" spans="1:25" ht="12.75" customHeight="1" x14ac:dyDescent="0.25">
      <c r="A15" s="186" t="s">
        <v>536</v>
      </c>
      <c r="B15" s="125"/>
      <c r="C15" s="137"/>
      <c r="D15" s="143"/>
      <c r="E15" s="143"/>
      <c r="F15" s="143"/>
      <c r="G15" s="143"/>
      <c r="H15" s="143"/>
      <c r="I15" s="143"/>
      <c r="J15" s="143"/>
      <c r="K15" s="143"/>
      <c r="L15" s="143"/>
      <c r="M15" s="311"/>
      <c r="N15" s="148"/>
      <c r="O15" s="311"/>
      <c r="P15" s="138"/>
      <c r="Q15" s="311"/>
      <c r="R15" s="150"/>
      <c r="S15" s="150"/>
      <c r="T15" s="415"/>
      <c r="U15" s="415"/>
      <c r="V15" s="415"/>
      <c r="W15" s="415"/>
      <c r="X15" s="415"/>
      <c r="Y15" s="415"/>
    </row>
    <row r="16" spans="1:25" ht="12.75" customHeight="1" x14ac:dyDescent="0.25">
      <c r="A16" s="186" t="s">
        <v>537</v>
      </c>
      <c r="B16" s="125"/>
      <c r="C16" s="137"/>
      <c r="D16" s="143"/>
      <c r="E16" s="143"/>
      <c r="F16" s="143"/>
      <c r="G16" s="143"/>
      <c r="H16" s="143"/>
      <c r="I16" s="143"/>
      <c r="J16" s="143"/>
      <c r="K16" s="143"/>
      <c r="L16" s="143"/>
      <c r="M16" s="311"/>
      <c r="N16" s="148"/>
      <c r="O16" s="311"/>
      <c r="P16" s="138"/>
      <c r="Q16" s="311"/>
      <c r="R16" s="150"/>
      <c r="S16" s="150"/>
      <c r="T16" s="415"/>
      <c r="U16" s="415"/>
      <c r="V16" s="415"/>
      <c r="W16" s="415"/>
      <c r="X16" s="415"/>
      <c r="Y16" s="415"/>
    </row>
    <row r="17" spans="1:25" ht="12.75" customHeight="1" x14ac:dyDescent="0.25">
      <c r="A17" s="186" t="s">
        <v>487</v>
      </c>
      <c r="B17" s="125"/>
      <c r="C17" s="137"/>
      <c r="D17" s="143"/>
      <c r="E17" s="143"/>
      <c r="F17" s="143"/>
      <c r="G17" s="143"/>
      <c r="H17" s="143"/>
      <c r="I17" s="143"/>
      <c r="J17" s="143"/>
      <c r="K17" s="143"/>
      <c r="L17" s="143"/>
      <c r="M17" s="311"/>
      <c r="N17" s="148"/>
      <c r="O17" s="311"/>
      <c r="P17" s="138"/>
      <c r="Q17" s="311"/>
      <c r="R17" s="150"/>
      <c r="S17" s="150"/>
      <c r="T17" s="415"/>
      <c r="U17" s="415"/>
      <c r="V17" s="415"/>
      <c r="W17" s="415"/>
      <c r="X17" s="415"/>
      <c r="Y17" s="415"/>
    </row>
    <row r="18" spans="1:25" ht="12.75" customHeight="1" x14ac:dyDescent="0.25">
      <c r="A18" s="186" t="s">
        <v>187</v>
      </c>
      <c r="B18" s="125"/>
      <c r="C18" s="137"/>
      <c r="D18" s="143"/>
      <c r="E18" s="143"/>
      <c r="F18" s="143"/>
      <c r="G18" s="143"/>
      <c r="H18" s="143"/>
      <c r="I18" s="143"/>
      <c r="J18" s="143"/>
      <c r="K18" s="143"/>
      <c r="L18" s="143"/>
      <c r="M18" s="311"/>
      <c r="N18" s="148"/>
      <c r="O18" s="311" t="s">
        <v>798</v>
      </c>
      <c r="P18" s="138"/>
      <c r="Q18" s="311"/>
      <c r="R18" s="150"/>
      <c r="S18" s="150"/>
      <c r="T18" s="415"/>
      <c r="U18" s="415"/>
      <c r="V18" s="415"/>
      <c r="W18" s="415"/>
      <c r="X18" s="415"/>
      <c r="Y18" s="415"/>
    </row>
    <row r="19" spans="1:25" ht="12.75" customHeight="1" x14ac:dyDescent="0.25">
      <c r="A19" s="186" t="s">
        <v>539</v>
      </c>
      <c r="B19" s="125"/>
      <c r="C19" s="137"/>
      <c r="D19" s="143"/>
      <c r="E19" s="143"/>
      <c r="F19" s="143"/>
      <c r="G19" s="143"/>
      <c r="H19" s="143"/>
      <c r="I19" s="143"/>
      <c r="J19" s="143"/>
      <c r="K19" s="143"/>
      <c r="L19" s="143"/>
      <c r="M19" s="311"/>
      <c r="N19" s="148"/>
      <c r="O19" s="311"/>
      <c r="P19" s="138"/>
      <c r="Q19" s="311"/>
      <c r="R19" s="150"/>
      <c r="S19" s="150"/>
      <c r="T19" s="415"/>
      <c r="U19" s="415"/>
      <c r="V19" s="415"/>
      <c r="W19" s="415"/>
      <c r="X19" s="415"/>
      <c r="Y19" s="415"/>
    </row>
    <row r="20" spans="1:25" ht="12.75" customHeight="1" thickBot="1" x14ac:dyDescent="0.3">
      <c r="A20" s="187" t="s">
        <v>177</v>
      </c>
      <c r="B20" s="125"/>
      <c r="C20" s="137"/>
      <c r="D20" s="143"/>
      <c r="E20" s="143"/>
      <c r="F20" s="143"/>
      <c r="G20" s="143"/>
      <c r="H20" s="143"/>
      <c r="I20" s="143"/>
      <c r="J20" s="143"/>
      <c r="K20" s="143"/>
      <c r="L20" s="143"/>
      <c r="M20" s="311"/>
      <c r="N20" s="148"/>
      <c r="O20" s="311"/>
      <c r="P20" s="138"/>
      <c r="Q20" s="311"/>
      <c r="R20" s="150"/>
      <c r="S20" s="150"/>
      <c r="T20" s="415"/>
      <c r="U20" s="415"/>
      <c r="V20" s="415"/>
      <c r="W20" s="415"/>
      <c r="X20" s="415"/>
      <c r="Y20" s="415"/>
    </row>
    <row r="21" spans="1:25" ht="16.5" customHeight="1" thickBot="1" x14ac:dyDescent="0.3">
      <c r="A21" s="189" t="s">
        <v>340</v>
      </c>
      <c r="B21" s="152"/>
      <c r="C21" s="239"/>
      <c r="D21" s="143"/>
      <c r="E21" s="143"/>
      <c r="F21" s="143"/>
      <c r="G21" s="143"/>
      <c r="H21" s="143"/>
      <c r="I21" s="143"/>
      <c r="J21" s="143"/>
      <c r="K21" s="143"/>
      <c r="L21" s="143"/>
      <c r="M21" s="148"/>
      <c r="N21" s="148"/>
      <c r="O21" s="148"/>
      <c r="P21" s="239"/>
      <c r="Q21" s="148"/>
      <c r="R21" s="148"/>
      <c r="S21" s="148"/>
      <c r="T21" s="136"/>
      <c r="U21" s="136"/>
      <c r="V21" s="136"/>
      <c r="W21" s="136"/>
      <c r="X21" s="136"/>
      <c r="Y21" s="136"/>
    </row>
    <row r="22" spans="1:25" ht="12.75" customHeight="1" x14ac:dyDescent="0.25">
      <c r="A22" s="185" t="s">
        <v>189</v>
      </c>
      <c r="B22" s="125"/>
      <c r="C22" s="137"/>
      <c r="D22" s="143"/>
      <c r="E22" s="143"/>
      <c r="F22" s="143"/>
      <c r="G22" s="143"/>
      <c r="H22" s="143"/>
      <c r="I22" s="143"/>
      <c r="J22" s="143"/>
      <c r="K22" s="143"/>
      <c r="L22" s="143"/>
      <c r="M22" s="311"/>
      <c r="N22" s="148"/>
      <c r="O22" s="311"/>
      <c r="P22" s="138"/>
      <c r="Q22" s="311"/>
      <c r="R22" s="150"/>
      <c r="S22" s="150"/>
      <c r="T22" s="415"/>
      <c r="U22" s="415"/>
      <c r="V22" s="415"/>
      <c r="W22" s="415"/>
      <c r="X22" s="415"/>
      <c r="Y22" s="415"/>
    </row>
    <row r="23" spans="1:25" ht="12.75" customHeight="1" x14ac:dyDescent="0.25">
      <c r="A23" s="186" t="s">
        <v>179</v>
      </c>
      <c r="B23" s="125"/>
      <c r="C23" s="137"/>
      <c r="D23" s="143"/>
      <c r="E23" s="143"/>
      <c r="F23" s="143"/>
      <c r="G23" s="143"/>
      <c r="H23" s="143"/>
      <c r="I23" s="143"/>
      <c r="J23" s="143"/>
      <c r="K23" s="143"/>
      <c r="L23" s="143"/>
      <c r="M23" s="311"/>
      <c r="N23" s="148"/>
      <c r="O23" s="311"/>
      <c r="P23" s="138"/>
      <c r="Q23" s="311"/>
      <c r="R23" s="150"/>
      <c r="S23" s="150"/>
      <c r="T23" s="415"/>
      <c r="U23" s="415"/>
      <c r="V23" s="415"/>
      <c r="W23" s="415"/>
      <c r="X23" s="415"/>
      <c r="Y23" s="415"/>
    </row>
    <row r="24" spans="1:25" ht="12.75" customHeight="1" x14ac:dyDescent="0.25">
      <c r="A24" s="186" t="s">
        <v>488</v>
      </c>
      <c r="B24" s="125"/>
      <c r="C24" s="137"/>
      <c r="D24" s="143"/>
      <c r="E24" s="143"/>
      <c r="F24" s="143"/>
      <c r="G24" s="143"/>
      <c r="H24" s="143"/>
      <c r="I24" s="143"/>
      <c r="J24" s="143"/>
      <c r="K24" s="143"/>
      <c r="L24" s="143"/>
      <c r="M24" s="311"/>
      <c r="N24" s="148"/>
      <c r="O24" s="311"/>
      <c r="P24" s="138"/>
      <c r="Q24" s="311"/>
      <c r="R24" s="150"/>
      <c r="S24" s="150"/>
      <c r="T24" s="415"/>
      <c r="U24" s="415"/>
      <c r="V24" s="415"/>
      <c r="W24" s="415"/>
      <c r="X24" s="415"/>
      <c r="Y24" s="415"/>
    </row>
    <row r="25" spans="1:25" ht="12.75" customHeight="1" x14ac:dyDescent="0.25">
      <c r="A25" s="186" t="s">
        <v>180</v>
      </c>
      <c r="B25" s="125"/>
      <c r="C25" s="137"/>
      <c r="D25" s="143"/>
      <c r="E25" s="143"/>
      <c r="F25" s="143"/>
      <c r="G25" s="143"/>
      <c r="H25" s="143"/>
      <c r="I25" s="143"/>
      <c r="J25" s="143"/>
      <c r="K25" s="143"/>
      <c r="L25" s="143"/>
      <c r="M25" s="311"/>
      <c r="N25" s="148"/>
      <c r="O25" s="311"/>
      <c r="P25" s="138"/>
      <c r="Q25" s="311"/>
      <c r="R25" s="150"/>
      <c r="S25" s="150"/>
      <c r="T25" s="415"/>
      <c r="U25" s="415"/>
      <c r="V25" s="415"/>
      <c r="W25" s="415"/>
      <c r="X25" s="415"/>
      <c r="Y25" s="415"/>
    </row>
    <row r="26" spans="1:25" ht="12.75" customHeight="1" thickBot="1" x14ac:dyDescent="0.3">
      <c r="A26" s="187" t="s">
        <v>489</v>
      </c>
      <c r="B26" s="125"/>
      <c r="C26" s="137"/>
      <c r="D26" s="143"/>
      <c r="E26" s="143"/>
      <c r="F26" s="143"/>
      <c r="G26" s="143"/>
      <c r="H26" s="143"/>
      <c r="I26" s="143"/>
      <c r="J26" s="143"/>
      <c r="K26" s="143"/>
      <c r="L26" s="143"/>
      <c r="M26" s="311"/>
      <c r="N26" s="148"/>
      <c r="O26" s="311"/>
      <c r="P26" s="138"/>
      <c r="Q26" s="311"/>
      <c r="R26" s="150"/>
      <c r="S26" s="150"/>
      <c r="T26" s="415"/>
      <c r="U26" s="415"/>
      <c r="V26" s="415"/>
      <c r="W26" s="415"/>
      <c r="X26" s="415"/>
      <c r="Y26" s="415"/>
    </row>
    <row r="27" spans="1:25" ht="16.5" customHeight="1" thickBot="1" x14ac:dyDescent="0.3">
      <c r="A27" s="189" t="s">
        <v>341</v>
      </c>
      <c r="B27" s="152"/>
      <c r="C27" s="239"/>
      <c r="D27" s="143"/>
      <c r="E27" s="143"/>
      <c r="F27" s="143"/>
      <c r="G27" s="143"/>
      <c r="H27" s="143"/>
      <c r="I27" s="143"/>
      <c r="J27" s="143"/>
      <c r="K27" s="143"/>
      <c r="L27" s="143"/>
      <c r="M27" s="148"/>
      <c r="N27" s="148"/>
      <c r="O27" s="148"/>
      <c r="P27" s="239"/>
      <c r="Q27" s="148"/>
      <c r="R27" s="148"/>
      <c r="S27" s="148"/>
      <c r="T27" s="136"/>
      <c r="U27" s="136"/>
      <c r="V27" s="136"/>
      <c r="W27" s="136"/>
      <c r="X27" s="136"/>
      <c r="Y27" s="136"/>
    </row>
    <row r="28" spans="1:25" ht="12.75" customHeight="1" x14ac:dyDescent="0.25">
      <c r="A28" s="185" t="s">
        <v>182</v>
      </c>
      <c r="B28" s="125"/>
      <c r="C28" s="137"/>
      <c r="D28" s="143"/>
      <c r="E28" s="143"/>
      <c r="F28" s="143"/>
      <c r="G28" s="143"/>
      <c r="H28" s="143"/>
      <c r="I28" s="143"/>
      <c r="J28" s="143"/>
      <c r="K28" s="143"/>
      <c r="L28" s="143"/>
      <c r="M28" s="311"/>
      <c r="N28" s="148"/>
      <c r="O28" s="311"/>
      <c r="P28" s="138"/>
      <c r="Q28" s="311"/>
      <c r="R28" s="150"/>
      <c r="S28" s="150"/>
      <c r="T28" s="415"/>
      <c r="U28" s="415"/>
      <c r="V28" s="415"/>
      <c r="W28" s="415"/>
      <c r="X28" s="415"/>
      <c r="Y28" s="415"/>
    </row>
    <row r="29" spans="1:25" ht="12.75" customHeight="1" x14ac:dyDescent="0.25">
      <c r="A29" s="186" t="s">
        <v>542</v>
      </c>
      <c r="B29" s="125"/>
      <c r="C29" s="137"/>
      <c r="D29" s="143"/>
      <c r="E29" s="143"/>
      <c r="F29" s="143"/>
      <c r="G29" s="143"/>
      <c r="H29" s="143"/>
      <c r="I29" s="143"/>
      <c r="J29" s="143"/>
      <c r="K29" s="143"/>
      <c r="L29" s="143"/>
      <c r="M29" s="311"/>
      <c r="N29" s="148"/>
      <c r="O29" s="311"/>
      <c r="P29" s="138"/>
      <c r="Q29" s="311"/>
      <c r="R29" s="150"/>
      <c r="S29" s="150"/>
      <c r="T29" s="415"/>
      <c r="U29" s="415"/>
      <c r="V29" s="415"/>
      <c r="W29" s="415"/>
      <c r="X29" s="415"/>
      <c r="Y29" s="415"/>
    </row>
    <row r="30" spans="1:25" ht="12.75" customHeight="1" x14ac:dyDescent="0.25">
      <c r="A30" s="186" t="s">
        <v>183</v>
      </c>
      <c r="B30" s="125"/>
      <c r="C30" s="137"/>
      <c r="D30" s="143"/>
      <c r="E30" s="143"/>
      <c r="F30" s="143"/>
      <c r="G30" s="143"/>
      <c r="H30" s="143"/>
      <c r="I30" s="143"/>
      <c r="J30" s="143"/>
      <c r="K30" s="143"/>
      <c r="L30" s="143"/>
      <c r="M30" s="311"/>
      <c r="N30" s="148"/>
      <c r="O30" s="311"/>
      <c r="P30" s="138"/>
      <c r="Q30" s="311"/>
      <c r="R30" s="150"/>
      <c r="S30" s="150"/>
      <c r="T30" s="415"/>
      <c r="U30" s="415"/>
      <c r="V30" s="415"/>
      <c r="W30" s="415"/>
      <c r="X30" s="415"/>
      <c r="Y30" s="415"/>
    </row>
    <row r="31" spans="1:25" ht="12.75" customHeight="1" x14ac:dyDescent="0.25">
      <c r="A31" s="186" t="s">
        <v>490</v>
      </c>
      <c r="B31" s="125"/>
      <c r="C31" s="137"/>
      <c r="D31" s="143"/>
      <c r="E31" s="143"/>
      <c r="F31" s="143"/>
      <c r="G31" s="143"/>
      <c r="H31" s="143"/>
      <c r="I31" s="143"/>
      <c r="J31" s="143"/>
      <c r="K31" s="143"/>
      <c r="L31" s="143"/>
      <c r="M31" s="311"/>
      <c r="N31" s="148"/>
      <c r="O31" s="311"/>
      <c r="P31" s="138"/>
      <c r="Q31" s="311"/>
      <c r="R31" s="150"/>
      <c r="S31" s="150"/>
      <c r="T31" s="415"/>
      <c r="U31" s="415"/>
      <c r="V31" s="415"/>
      <c r="W31" s="415"/>
      <c r="X31" s="415"/>
      <c r="Y31" s="415"/>
    </row>
    <row r="32" spans="1:25" ht="12.75" customHeight="1" x14ac:dyDescent="0.25">
      <c r="A32" s="186" t="s">
        <v>544</v>
      </c>
      <c r="B32" s="125"/>
      <c r="C32" s="137"/>
      <c r="D32" s="143"/>
      <c r="E32" s="143"/>
      <c r="F32" s="143"/>
      <c r="G32" s="143"/>
      <c r="H32" s="143"/>
      <c r="I32" s="143"/>
      <c r="J32" s="143"/>
      <c r="K32" s="143"/>
      <c r="L32" s="143"/>
      <c r="M32" s="311"/>
      <c r="N32" s="148"/>
      <c r="O32" s="311"/>
      <c r="P32" s="138"/>
      <c r="Q32" s="311"/>
      <c r="R32" s="150"/>
      <c r="S32" s="150"/>
      <c r="T32" s="415"/>
      <c r="U32" s="415"/>
      <c r="V32" s="415"/>
      <c r="W32" s="415"/>
      <c r="X32" s="415"/>
      <c r="Y32" s="415"/>
    </row>
    <row r="33" spans="1:25" ht="12.75" customHeight="1" x14ac:dyDescent="0.25">
      <c r="A33" s="186" t="s">
        <v>181</v>
      </c>
      <c r="B33" s="125"/>
      <c r="C33" s="137"/>
      <c r="D33" s="143"/>
      <c r="E33" s="143"/>
      <c r="F33" s="143"/>
      <c r="G33" s="143"/>
      <c r="H33" s="143"/>
      <c r="I33" s="143"/>
      <c r="J33" s="143"/>
      <c r="K33" s="143"/>
      <c r="L33" s="143"/>
      <c r="M33" s="311"/>
      <c r="N33" s="148"/>
      <c r="O33" s="311"/>
      <c r="P33" s="138"/>
      <c r="Q33" s="311"/>
      <c r="R33" s="150"/>
      <c r="S33" s="150"/>
      <c r="T33" s="415"/>
      <c r="U33" s="415"/>
      <c r="V33" s="415"/>
      <c r="W33" s="415"/>
      <c r="X33" s="415"/>
      <c r="Y33" s="415"/>
    </row>
    <row r="34" spans="1:25" ht="12.75" customHeight="1" x14ac:dyDescent="0.25">
      <c r="A34" s="186" t="s">
        <v>545</v>
      </c>
      <c r="B34" s="125"/>
      <c r="C34" s="137"/>
      <c r="D34" s="143"/>
      <c r="E34" s="143"/>
      <c r="F34" s="143"/>
      <c r="G34" s="143"/>
      <c r="H34" s="143"/>
      <c r="I34" s="143"/>
      <c r="J34" s="143"/>
      <c r="K34" s="143"/>
      <c r="L34" s="143"/>
      <c r="M34" s="311"/>
      <c r="N34" s="148"/>
      <c r="O34" s="311"/>
      <c r="P34" s="138"/>
      <c r="Q34" s="311"/>
      <c r="R34" s="150"/>
      <c r="S34" s="150"/>
      <c r="T34" s="415"/>
      <c r="U34" s="415"/>
      <c r="V34" s="415"/>
      <c r="W34" s="415"/>
      <c r="X34" s="415"/>
      <c r="Y34" s="415"/>
    </row>
    <row r="35" spans="1:25" ht="12.75" customHeight="1" x14ac:dyDescent="0.25">
      <c r="A35" s="186" t="s">
        <v>546</v>
      </c>
      <c r="B35" s="125"/>
      <c r="C35" s="137"/>
      <c r="D35" s="143"/>
      <c r="E35" s="143"/>
      <c r="F35" s="143"/>
      <c r="G35" s="143"/>
      <c r="H35" s="143"/>
      <c r="I35" s="143"/>
      <c r="J35" s="143"/>
      <c r="K35" s="143"/>
      <c r="L35" s="143"/>
      <c r="M35" s="311"/>
      <c r="N35" s="148"/>
      <c r="O35" s="311"/>
      <c r="P35" s="138"/>
      <c r="Q35" s="311"/>
      <c r="R35" s="150"/>
      <c r="S35" s="150"/>
      <c r="T35" s="415"/>
      <c r="U35" s="415"/>
      <c r="V35" s="415"/>
      <c r="W35" s="415"/>
      <c r="X35" s="415"/>
      <c r="Y35" s="415"/>
    </row>
    <row r="36" spans="1:25" ht="12.75" customHeight="1" x14ac:dyDescent="0.25">
      <c r="A36" s="186" t="s">
        <v>547</v>
      </c>
      <c r="B36" s="125"/>
      <c r="C36" s="137"/>
      <c r="D36" s="143"/>
      <c r="E36" s="143"/>
      <c r="F36" s="143"/>
      <c r="G36" s="143"/>
      <c r="H36" s="143"/>
      <c r="I36" s="143"/>
      <c r="J36" s="143"/>
      <c r="K36" s="143"/>
      <c r="L36" s="143"/>
      <c r="M36" s="311"/>
      <c r="N36" s="148"/>
      <c r="O36" s="311"/>
      <c r="P36" s="138"/>
      <c r="Q36" s="311"/>
      <c r="R36" s="150"/>
      <c r="S36" s="150"/>
      <c r="T36" s="415"/>
      <c r="U36" s="415"/>
      <c r="V36" s="415"/>
      <c r="W36" s="415"/>
      <c r="X36" s="415"/>
      <c r="Y36" s="415"/>
    </row>
    <row r="37" spans="1:25" ht="12.75" customHeight="1" x14ac:dyDescent="0.25">
      <c r="A37" s="186" t="s">
        <v>548</v>
      </c>
      <c r="B37" s="125"/>
      <c r="C37" s="137"/>
      <c r="D37" s="143"/>
      <c r="E37" s="143"/>
      <c r="F37" s="143"/>
      <c r="G37" s="143"/>
      <c r="H37" s="143"/>
      <c r="I37" s="143"/>
      <c r="J37" s="143"/>
      <c r="K37" s="143"/>
      <c r="L37" s="143"/>
      <c r="M37" s="311"/>
      <c r="N37" s="148"/>
      <c r="O37" s="311"/>
      <c r="P37" s="138"/>
      <c r="Q37" s="311"/>
      <c r="R37" s="150"/>
      <c r="S37" s="150"/>
      <c r="T37" s="415"/>
      <c r="U37" s="415"/>
      <c r="V37" s="415"/>
      <c r="W37" s="415"/>
      <c r="X37" s="415"/>
      <c r="Y37" s="415"/>
    </row>
    <row r="38" spans="1:25" ht="12.75" customHeight="1" thickBot="1" x14ac:dyDescent="0.3">
      <c r="A38" s="187" t="s">
        <v>549</v>
      </c>
      <c r="B38" s="125"/>
      <c r="C38" s="137"/>
      <c r="D38" s="143"/>
      <c r="E38" s="143"/>
      <c r="F38" s="143"/>
      <c r="G38" s="143"/>
      <c r="H38" s="143"/>
      <c r="I38" s="143"/>
      <c r="J38" s="143"/>
      <c r="K38" s="143"/>
      <c r="L38" s="143"/>
      <c r="M38" s="311"/>
      <c r="N38" s="148"/>
      <c r="O38" s="311"/>
      <c r="P38" s="138"/>
      <c r="Q38" s="311"/>
      <c r="R38" s="150"/>
      <c r="S38" s="150"/>
      <c r="T38" s="415"/>
      <c r="U38" s="415"/>
      <c r="V38" s="415"/>
      <c r="W38" s="415"/>
      <c r="X38" s="415"/>
      <c r="Y38" s="415"/>
    </row>
    <row r="39" spans="1:25" ht="16.5" customHeight="1" thickBot="1" x14ac:dyDescent="0.3">
      <c r="A39" s="189" t="s">
        <v>206</v>
      </c>
      <c r="B39" s="152"/>
      <c r="C39" s="239"/>
      <c r="D39" s="143"/>
      <c r="E39" s="143"/>
      <c r="F39" s="143"/>
      <c r="G39" s="143"/>
      <c r="H39" s="143"/>
      <c r="I39" s="143"/>
      <c r="J39" s="143"/>
      <c r="K39" s="143"/>
      <c r="L39" s="143"/>
      <c r="M39" s="148"/>
      <c r="N39" s="148"/>
      <c r="O39" s="148"/>
      <c r="P39" s="239"/>
      <c r="Q39" s="148"/>
      <c r="R39" s="148"/>
      <c r="S39" s="148"/>
      <c r="T39" s="136"/>
      <c r="U39" s="136"/>
      <c r="V39" s="136"/>
      <c r="W39" s="136"/>
      <c r="X39" s="136"/>
      <c r="Y39" s="136"/>
    </row>
    <row r="40" spans="1:25" ht="12.75" customHeight="1" x14ac:dyDescent="0.25">
      <c r="A40" s="185" t="s">
        <v>550</v>
      </c>
      <c r="B40" s="125"/>
      <c r="C40" s="137"/>
      <c r="D40" s="143"/>
      <c r="E40" s="143"/>
      <c r="F40" s="143"/>
      <c r="G40" s="143"/>
      <c r="H40" s="143"/>
      <c r="I40" s="143"/>
      <c r="J40" s="143"/>
      <c r="K40" s="143"/>
      <c r="L40" s="143"/>
      <c r="M40" s="311"/>
      <c r="N40" s="148"/>
      <c r="O40" s="311"/>
      <c r="P40" s="138"/>
      <c r="Q40" s="311"/>
      <c r="R40" s="150"/>
      <c r="S40" s="150"/>
      <c r="T40" s="415"/>
      <c r="U40" s="415"/>
      <c r="V40" s="415"/>
      <c r="W40" s="415"/>
      <c r="X40" s="415"/>
      <c r="Y40" s="415"/>
    </row>
    <row r="41" spans="1:25" ht="12.75" customHeight="1" x14ac:dyDescent="0.25">
      <c r="A41" s="186" t="s">
        <v>551</v>
      </c>
      <c r="B41" s="125"/>
      <c r="C41" s="137"/>
      <c r="D41" s="143"/>
      <c r="E41" s="143"/>
      <c r="F41" s="143"/>
      <c r="G41" s="143"/>
      <c r="H41" s="143"/>
      <c r="I41" s="143"/>
      <c r="J41" s="143"/>
      <c r="K41" s="143"/>
      <c r="L41" s="143"/>
      <c r="M41" s="311"/>
      <c r="N41" s="148"/>
      <c r="O41" s="311"/>
      <c r="P41" s="138"/>
      <c r="Q41" s="311"/>
      <c r="R41" s="150"/>
      <c r="S41" s="150"/>
      <c r="T41" s="415"/>
      <c r="U41" s="415"/>
      <c r="V41" s="415"/>
      <c r="W41" s="415"/>
      <c r="X41" s="415"/>
      <c r="Y41" s="415"/>
    </row>
    <row r="42" spans="1:25" ht="12.75" customHeight="1" x14ac:dyDescent="0.25">
      <c r="A42" s="186" t="s">
        <v>552</v>
      </c>
      <c r="B42" s="125"/>
      <c r="C42" s="137"/>
      <c r="D42" s="143"/>
      <c r="E42" s="143"/>
      <c r="F42" s="143"/>
      <c r="G42" s="143"/>
      <c r="H42" s="143"/>
      <c r="I42" s="143"/>
      <c r="J42" s="143"/>
      <c r="K42" s="143"/>
      <c r="L42" s="143"/>
      <c r="M42" s="311"/>
      <c r="N42" s="148"/>
      <c r="O42" s="311"/>
      <c r="P42" s="138"/>
      <c r="Q42" s="311"/>
      <c r="R42" s="150"/>
      <c r="S42" s="150"/>
      <c r="T42" s="415"/>
      <c r="U42" s="415"/>
      <c r="V42" s="415"/>
      <c r="W42" s="415"/>
      <c r="X42" s="415"/>
      <c r="Y42" s="415"/>
    </row>
    <row r="43" spans="1:25" ht="12.75" customHeight="1" x14ac:dyDescent="0.25">
      <c r="A43" s="186" t="s">
        <v>185</v>
      </c>
      <c r="B43" s="125"/>
      <c r="C43" s="137"/>
      <c r="D43" s="143"/>
      <c r="E43" s="143"/>
      <c r="F43" s="143"/>
      <c r="G43" s="143"/>
      <c r="H43" s="143"/>
      <c r="I43" s="143"/>
      <c r="J43" s="143"/>
      <c r="K43" s="143"/>
      <c r="L43" s="143"/>
      <c r="M43" s="311"/>
      <c r="N43" s="148"/>
      <c r="O43" s="311"/>
      <c r="P43" s="138"/>
      <c r="Q43" s="311"/>
      <c r="R43" s="150"/>
      <c r="S43" s="150"/>
      <c r="T43" s="415"/>
      <c r="U43" s="415"/>
      <c r="V43" s="415"/>
      <c r="W43" s="415"/>
      <c r="X43" s="415"/>
      <c r="Y43" s="415"/>
    </row>
    <row r="44" spans="1:25" ht="12.75" customHeight="1" x14ac:dyDescent="0.25">
      <c r="A44" s="186" t="s">
        <v>553</v>
      </c>
      <c r="B44" s="125"/>
      <c r="C44" s="137"/>
      <c r="D44" s="143"/>
      <c r="E44" s="143"/>
      <c r="F44" s="143"/>
      <c r="G44" s="143"/>
      <c r="H44" s="143"/>
      <c r="I44" s="143"/>
      <c r="J44" s="143"/>
      <c r="K44" s="143"/>
      <c r="L44" s="143"/>
      <c r="M44" s="311"/>
      <c r="N44" s="148"/>
      <c r="O44" s="311"/>
      <c r="P44" s="138"/>
      <c r="Q44" s="311"/>
      <c r="R44" s="150"/>
      <c r="S44" s="150"/>
      <c r="T44" s="415"/>
      <c r="U44" s="415"/>
      <c r="V44" s="415"/>
      <c r="W44" s="415"/>
      <c r="X44" s="415"/>
      <c r="Y44" s="415"/>
    </row>
    <row r="45" spans="1:25" ht="12.75" customHeight="1" x14ac:dyDescent="0.25">
      <c r="A45" s="186" t="s">
        <v>554</v>
      </c>
      <c r="B45" s="125"/>
      <c r="C45" s="137"/>
      <c r="D45" s="143"/>
      <c r="E45" s="143"/>
      <c r="F45" s="143"/>
      <c r="G45" s="143"/>
      <c r="H45" s="143"/>
      <c r="I45" s="143"/>
      <c r="J45" s="143"/>
      <c r="K45" s="143"/>
      <c r="L45" s="143"/>
      <c r="M45" s="311"/>
      <c r="N45" s="148"/>
      <c r="O45" s="311"/>
      <c r="P45" s="138"/>
      <c r="Q45" s="311"/>
      <c r="R45" s="150"/>
      <c r="S45" s="150"/>
      <c r="T45" s="415"/>
      <c r="U45" s="415"/>
      <c r="V45" s="415"/>
      <c r="W45" s="415"/>
      <c r="X45" s="415"/>
      <c r="Y45" s="415"/>
    </row>
    <row r="46" spans="1:25" ht="12.75" customHeight="1" x14ac:dyDescent="0.25">
      <c r="A46" s="186" t="s">
        <v>208</v>
      </c>
      <c r="B46" s="125"/>
      <c r="C46" s="137"/>
      <c r="D46" s="143"/>
      <c r="E46" s="143"/>
      <c r="F46" s="143"/>
      <c r="G46" s="143"/>
      <c r="H46" s="143"/>
      <c r="I46" s="143"/>
      <c r="J46" s="143"/>
      <c r="K46" s="143"/>
      <c r="L46" s="143"/>
      <c r="M46" s="311"/>
      <c r="N46" s="148"/>
      <c r="O46" s="311"/>
      <c r="P46" s="138"/>
      <c r="Q46" s="311"/>
      <c r="R46" s="150"/>
      <c r="S46" s="150"/>
      <c r="T46" s="415"/>
      <c r="U46" s="415"/>
      <c r="V46" s="415"/>
      <c r="W46" s="415"/>
      <c r="X46" s="415"/>
      <c r="Y46" s="415"/>
    </row>
    <row r="47" spans="1:25" ht="12.75" customHeight="1" x14ac:dyDescent="0.25">
      <c r="A47" s="186" t="s">
        <v>0</v>
      </c>
      <c r="B47" s="125"/>
      <c r="C47" s="137"/>
      <c r="D47" s="143"/>
      <c r="E47" s="143"/>
      <c r="F47" s="143"/>
      <c r="G47" s="143"/>
      <c r="H47" s="143"/>
      <c r="I47" s="143"/>
      <c r="J47" s="143"/>
      <c r="K47" s="143"/>
      <c r="L47" s="143"/>
      <c r="M47" s="311"/>
      <c r="N47" s="148"/>
      <c r="O47" s="311"/>
      <c r="P47" s="138"/>
      <c r="Q47" s="311"/>
      <c r="R47" s="150"/>
      <c r="S47" s="150"/>
      <c r="T47" s="415"/>
      <c r="U47" s="415"/>
      <c r="V47" s="415"/>
      <c r="W47" s="415"/>
      <c r="X47" s="415"/>
      <c r="Y47" s="415"/>
    </row>
    <row r="48" spans="1:25" ht="12.75" customHeight="1" x14ac:dyDescent="0.25">
      <c r="A48" s="186" t="s">
        <v>1</v>
      </c>
      <c r="B48" s="125"/>
      <c r="C48" s="137"/>
      <c r="D48" s="143"/>
      <c r="E48" s="143"/>
      <c r="F48" s="143"/>
      <c r="G48" s="143"/>
      <c r="H48" s="143"/>
      <c r="I48" s="143"/>
      <c r="J48" s="143"/>
      <c r="K48" s="143"/>
      <c r="L48" s="143"/>
      <c r="M48" s="311"/>
      <c r="N48" s="148"/>
      <c r="O48" s="311"/>
      <c r="P48" s="138"/>
      <c r="Q48" s="311"/>
      <c r="R48" s="150"/>
      <c r="S48" s="150"/>
      <c r="T48" s="415"/>
      <c r="U48" s="415"/>
      <c r="V48" s="415"/>
      <c r="W48" s="415"/>
      <c r="X48" s="415"/>
      <c r="Y48" s="415"/>
    </row>
    <row r="49" spans="1:25" ht="12.75" customHeight="1" x14ac:dyDescent="0.25">
      <c r="A49" s="186" t="s">
        <v>205</v>
      </c>
      <c r="B49" s="125"/>
      <c r="C49" s="137"/>
      <c r="D49" s="143"/>
      <c r="E49" s="143"/>
      <c r="F49" s="143"/>
      <c r="G49" s="143"/>
      <c r="H49" s="143"/>
      <c r="I49" s="143"/>
      <c r="J49" s="143"/>
      <c r="K49" s="143"/>
      <c r="L49" s="143"/>
      <c r="M49" s="311"/>
      <c r="N49" s="148"/>
      <c r="O49" s="311"/>
      <c r="P49" s="138"/>
      <c r="Q49" s="311"/>
      <c r="R49" s="150"/>
      <c r="S49" s="150"/>
      <c r="T49" s="415"/>
      <c r="U49" s="415"/>
      <c r="V49" s="415"/>
      <c r="W49" s="415"/>
      <c r="X49" s="415"/>
      <c r="Y49" s="415"/>
    </row>
    <row r="50" spans="1:25" ht="12.75" customHeight="1" thickBot="1" x14ac:dyDescent="0.3">
      <c r="A50" s="187" t="s">
        <v>184</v>
      </c>
      <c r="B50" s="125"/>
      <c r="C50" s="137"/>
      <c r="D50" s="143"/>
      <c r="E50" s="143"/>
      <c r="F50" s="143"/>
      <c r="G50" s="143"/>
      <c r="H50" s="143"/>
      <c r="I50" s="143"/>
      <c r="J50" s="143"/>
      <c r="K50" s="143"/>
      <c r="L50" s="143"/>
      <c r="M50" s="311"/>
      <c r="N50" s="148"/>
      <c r="O50" s="311"/>
      <c r="P50" s="138"/>
      <c r="Q50" s="311"/>
      <c r="R50" s="150"/>
      <c r="S50" s="150"/>
      <c r="T50" s="415"/>
      <c r="U50" s="415"/>
      <c r="V50" s="415"/>
      <c r="W50" s="415"/>
      <c r="X50" s="415"/>
      <c r="Y50" s="415"/>
    </row>
    <row r="51" spans="1:25" ht="16.5" customHeight="1" thickBot="1" x14ac:dyDescent="0.3">
      <c r="A51" s="189" t="s">
        <v>342</v>
      </c>
      <c r="B51" s="152"/>
      <c r="C51" s="239"/>
      <c r="D51" s="143"/>
      <c r="E51" s="143"/>
      <c r="F51" s="143"/>
      <c r="G51" s="143"/>
      <c r="H51" s="143"/>
      <c r="I51" s="143"/>
      <c r="J51" s="143"/>
      <c r="K51" s="143"/>
      <c r="L51" s="143"/>
      <c r="M51" s="148"/>
      <c r="N51" s="148"/>
      <c r="O51" s="148"/>
      <c r="P51" s="239"/>
      <c r="Q51" s="148"/>
      <c r="R51" s="148"/>
      <c r="S51" s="148"/>
      <c r="T51" s="136"/>
      <c r="U51" s="136"/>
      <c r="V51" s="136"/>
      <c r="W51" s="136"/>
      <c r="X51" s="136"/>
      <c r="Y51" s="136"/>
    </row>
    <row r="52" spans="1:25" ht="12.75" customHeight="1" x14ac:dyDescent="0.25">
      <c r="A52" s="185" t="s">
        <v>2</v>
      </c>
      <c r="B52" s="125"/>
      <c r="C52" s="137"/>
      <c r="D52" s="143"/>
      <c r="E52" s="143"/>
      <c r="F52" s="143"/>
      <c r="G52" s="143"/>
      <c r="H52" s="143"/>
      <c r="I52" s="143"/>
      <c r="J52" s="143"/>
      <c r="K52" s="143"/>
      <c r="L52" s="143"/>
      <c r="M52" s="311"/>
      <c r="N52" s="148"/>
      <c r="O52" s="311"/>
      <c r="P52" s="138"/>
      <c r="Q52" s="311"/>
      <c r="R52" s="150"/>
      <c r="S52" s="150"/>
      <c r="T52" s="415"/>
      <c r="U52" s="415"/>
      <c r="V52" s="415"/>
      <c r="W52" s="415"/>
      <c r="X52" s="415"/>
      <c r="Y52" s="415"/>
    </row>
    <row r="53" spans="1:25" ht="12.75" customHeight="1" x14ac:dyDescent="0.25">
      <c r="A53" s="186" t="s">
        <v>3</v>
      </c>
      <c r="B53" s="125"/>
      <c r="C53" s="137"/>
      <c r="D53" s="143"/>
      <c r="E53" s="143"/>
      <c r="F53" s="143"/>
      <c r="G53" s="143"/>
      <c r="H53" s="143"/>
      <c r="I53" s="143"/>
      <c r="J53" s="143"/>
      <c r="K53" s="143"/>
      <c r="L53" s="143"/>
      <c r="M53" s="311"/>
      <c r="N53" s="148"/>
      <c r="O53" s="311"/>
      <c r="P53" s="138"/>
      <c r="Q53" s="311"/>
      <c r="R53" s="150"/>
      <c r="S53" s="150"/>
      <c r="T53" s="415"/>
      <c r="U53" s="415"/>
      <c r="V53" s="415"/>
      <c r="W53" s="415"/>
      <c r="X53" s="415"/>
      <c r="Y53" s="415"/>
    </row>
    <row r="54" spans="1:25" ht="12.75" customHeight="1" x14ac:dyDescent="0.25">
      <c r="A54" s="186" t="s">
        <v>4</v>
      </c>
      <c r="B54" s="125"/>
      <c r="C54" s="137"/>
      <c r="D54" s="143"/>
      <c r="E54" s="143"/>
      <c r="F54" s="143"/>
      <c r="G54" s="143"/>
      <c r="H54" s="143"/>
      <c r="I54" s="143"/>
      <c r="J54" s="143"/>
      <c r="K54" s="143"/>
      <c r="L54" s="143"/>
      <c r="M54" s="311"/>
      <c r="N54" s="148"/>
      <c r="O54" s="311"/>
      <c r="P54" s="138"/>
      <c r="Q54" s="311"/>
      <c r="R54" s="150"/>
      <c r="S54" s="150"/>
      <c r="T54" s="415"/>
      <c r="U54" s="415"/>
      <c r="V54" s="415"/>
      <c r="W54" s="415"/>
      <c r="X54" s="415"/>
      <c r="Y54" s="415"/>
    </row>
    <row r="55" spans="1:25" ht="12.75" customHeight="1" x14ac:dyDescent="0.25">
      <c r="A55" s="186" t="s">
        <v>5</v>
      </c>
      <c r="B55" s="125"/>
      <c r="C55" s="137"/>
      <c r="D55" s="143"/>
      <c r="E55" s="143"/>
      <c r="F55" s="143"/>
      <c r="G55" s="143"/>
      <c r="H55" s="143"/>
      <c r="I55" s="143"/>
      <c r="J55" s="143"/>
      <c r="K55" s="143"/>
      <c r="L55" s="143"/>
      <c r="M55" s="311"/>
      <c r="N55" s="148"/>
      <c r="O55" s="311"/>
      <c r="P55" s="138"/>
      <c r="Q55" s="311"/>
      <c r="R55" s="150"/>
      <c r="S55" s="150"/>
      <c r="T55" s="415"/>
      <c r="U55" s="415"/>
      <c r="V55" s="415"/>
      <c r="W55" s="415"/>
      <c r="X55" s="415"/>
      <c r="Y55" s="415"/>
    </row>
    <row r="56" spans="1:25" ht="12.75" customHeight="1" x14ac:dyDescent="0.25">
      <c r="A56" s="186" t="s">
        <v>207</v>
      </c>
      <c r="B56" s="125"/>
      <c r="C56" s="137"/>
      <c r="D56" s="143"/>
      <c r="E56" s="143"/>
      <c r="F56" s="143"/>
      <c r="G56" s="143"/>
      <c r="H56" s="143"/>
      <c r="I56" s="143"/>
      <c r="J56" s="143"/>
      <c r="K56" s="143"/>
      <c r="L56" s="143"/>
      <c r="M56" s="311"/>
      <c r="N56" s="148"/>
      <c r="O56" s="311"/>
      <c r="P56" s="138"/>
      <c r="Q56" s="311"/>
      <c r="R56" s="150"/>
      <c r="S56" s="150"/>
      <c r="T56" s="415"/>
      <c r="U56" s="415"/>
      <c r="V56" s="415"/>
      <c r="W56" s="415"/>
      <c r="X56" s="415"/>
      <c r="Y56" s="415"/>
    </row>
    <row r="57" spans="1:25" ht="12.75" customHeight="1" thickBot="1" x14ac:dyDescent="0.3">
      <c r="A57" s="187" t="s">
        <v>282</v>
      </c>
      <c r="B57" s="125"/>
      <c r="C57" s="137"/>
      <c r="D57" s="143"/>
      <c r="E57" s="143"/>
      <c r="F57" s="143"/>
      <c r="G57" s="143"/>
      <c r="H57" s="143"/>
      <c r="I57" s="143"/>
      <c r="J57" s="143"/>
      <c r="K57" s="143"/>
      <c r="L57" s="143"/>
      <c r="M57" s="311"/>
      <c r="N57" s="148"/>
      <c r="O57" s="311"/>
      <c r="P57" s="138"/>
      <c r="Q57" s="311"/>
      <c r="R57" s="150"/>
      <c r="S57" s="150"/>
      <c r="T57" s="415"/>
      <c r="U57" s="415"/>
      <c r="V57" s="415"/>
      <c r="W57" s="415"/>
      <c r="X57" s="415"/>
      <c r="Y57" s="415"/>
    </row>
    <row r="58" spans="1:25" hidden="1" x14ac:dyDescent="0.2">
      <c r="A58" s="121"/>
      <c r="B58" s="121"/>
      <c r="C58" s="121"/>
      <c r="D58" s="136"/>
      <c r="E58" s="136"/>
      <c r="F58" s="136"/>
      <c r="G58" s="136"/>
      <c r="H58" s="136"/>
      <c r="I58" s="136"/>
      <c r="J58" s="136"/>
      <c r="K58" s="136"/>
      <c r="L58" s="136"/>
      <c r="M58" s="136"/>
      <c r="N58" s="136"/>
      <c r="O58" s="136"/>
      <c r="P58" s="121"/>
      <c r="Q58" s="148"/>
      <c r="R58" s="124"/>
      <c r="S58" s="124"/>
      <c r="T58" s="121"/>
      <c r="U58" s="121"/>
      <c r="V58" s="121"/>
      <c r="W58" s="121"/>
      <c r="X58" s="121"/>
      <c r="Y58" s="121"/>
    </row>
    <row r="59" spans="1:25" hidden="1" x14ac:dyDescent="0.2">
      <c r="A59" s="121"/>
      <c r="B59" s="121"/>
      <c r="C59" s="177"/>
      <c r="D59" s="220"/>
      <c r="E59" s="220"/>
      <c r="F59" s="220"/>
      <c r="G59" s="220"/>
      <c r="H59" s="220"/>
      <c r="I59" s="220"/>
      <c r="J59" s="220"/>
      <c r="K59" s="220"/>
      <c r="L59" s="220"/>
      <c r="M59" s="220"/>
      <c r="N59" s="220"/>
      <c r="O59" s="220"/>
      <c r="P59" s="177"/>
      <c r="Q59" s="237"/>
      <c r="R59" s="178"/>
      <c r="S59" s="124"/>
      <c r="T59" s="121"/>
      <c r="U59" s="121"/>
      <c r="V59" s="121"/>
      <c r="W59" s="121"/>
      <c r="X59" s="121"/>
      <c r="Y59" s="121"/>
    </row>
    <row r="60" spans="1:25" hidden="1" x14ac:dyDescent="0.2">
      <c r="A60" s="121"/>
      <c r="B60" s="121"/>
      <c r="C60" s="121"/>
      <c r="D60" s="136"/>
      <c r="E60" s="136"/>
      <c r="F60" s="136"/>
      <c r="G60" s="136"/>
      <c r="H60" s="136"/>
      <c r="I60" s="136"/>
      <c r="J60" s="136"/>
      <c r="K60" s="136"/>
      <c r="L60" s="136"/>
      <c r="M60" s="136"/>
      <c r="N60" s="136"/>
      <c r="O60" s="136"/>
      <c r="P60" s="121"/>
      <c r="Q60" s="148"/>
      <c r="R60" s="124"/>
      <c r="S60" s="124"/>
      <c r="T60" s="121"/>
      <c r="U60" s="121"/>
      <c r="V60" s="121"/>
      <c r="W60" s="121"/>
      <c r="X60" s="121"/>
      <c r="Y60" s="121"/>
    </row>
    <row r="61" spans="1:25" hidden="1" x14ac:dyDescent="0.2">
      <c r="A61" s="121"/>
      <c r="B61" s="121"/>
      <c r="C61" s="121"/>
      <c r="D61" s="136"/>
      <c r="E61" s="136"/>
      <c r="F61" s="136"/>
      <c r="G61" s="136"/>
      <c r="H61" s="136"/>
      <c r="I61" s="136"/>
      <c r="J61" s="136"/>
      <c r="K61" s="136"/>
      <c r="L61" s="136"/>
      <c r="M61" s="136"/>
      <c r="N61" s="136"/>
      <c r="O61" s="136"/>
      <c r="P61" s="121"/>
      <c r="Q61" s="148"/>
      <c r="R61" s="124"/>
      <c r="S61" s="124"/>
      <c r="T61" s="121"/>
      <c r="U61" s="121"/>
      <c r="V61" s="121"/>
      <c r="W61" s="121"/>
      <c r="X61" s="121"/>
      <c r="Y61" s="121"/>
    </row>
    <row r="62" spans="1:25" hidden="1" x14ac:dyDescent="0.2">
      <c r="A62" s="121"/>
      <c r="B62" s="121"/>
      <c r="C62" s="121"/>
      <c r="D62" s="136"/>
      <c r="E62" s="136"/>
      <c r="F62" s="136"/>
      <c r="G62" s="136"/>
      <c r="H62" s="136"/>
      <c r="I62" s="136"/>
      <c r="J62" s="136"/>
      <c r="K62" s="136"/>
      <c r="L62" s="136"/>
      <c r="M62" s="136"/>
      <c r="N62" s="136"/>
      <c r="O62" s="136"/>
      <c r="P62" s="121"/>
      <c r="Q62" s="148"/>
      <c r="R62" s="124"/>
      <c r="S62" s="124"/>
      <c r="T62" s="121"/>
      <c r="U62" s="121"/>
      <c r="V62" s="121"/>
      <c r="W62" s="121"/>
      <c r="X62" s="121"/>
      <c r="Y62" s="121"/>
    </row>
    <row r="63" spans="1:25" x14ac:dyDescent="0.2">
      <c r="A63" s="124"/>
      <c r="B63" s="124"/>
      <c r="C63" s="124"/>
      <c r="D63" s="148"/>
      <c r="E63" s="148"/>
      <c r="F63" s="148"/>
      <c r="G63" s="148"/>
      <c r="H63" s="148"/>
      <c r="I63" s="148"/>
      <c r="J63" s="148"/>
      <c r="K63" s="148"/>
      <c r="L63" s="148"/>
      <c r="M63" s="148"/>
      <c r="N63" s="148"/>
      <c r="O63" s="148"/>
      <c r="P63" s="124"/>
      <c r="Q63" s="148"/>
      <c r="R63" s="124"/>
      <c r="S63" s="124"/>
      <c r="T63" s="121"/>
      <c r="U63" s="121"/>
      <c r="V63" s="121"/>
      <c r="W63" s="121"/>
      <c r="X63" s="121"/>
      <c r="Y63" s="121"/>
    </row>
    <row r="64" spans="1:25" x14ac:dyDescent="0.2">
      <c r="A64" s="124"/>
      <c r="B64" s="124"/>
      <c r="C64" s="124"/>
      <c r="D64" s="148"/>
      <c r="E64" s="148"/>
      <c r="F64" s="148"/>
      <c r="G64" s="148"/>
      <c r="H64" s="148"/>
      <c r="I64" s="148"/>
      <c r="J64" s="148"/>
      <c r="K64" s="148"/>
      <c r="L64" s="148"/>
      <c r="M64" s="148"/>
      <c r="N64" s="148"/>
      <c r="O64" s="148"/>
      <c r="P64" s="124"/>
      <c r="Q64" s="148"/>
      <c r="R64" s="124"/>
      <c r="S64" s="124"/>
      <c r="T64" s="121"/>
      <c r="U64" s="121"/>
      <c r="V64" s="121"/>
      <c r="W64" s="121"/>
      <c r="X64" s="121"/>
      <c r="Y64" s="121"/>
    </row>
    <row r="65" spans="1:25" x14ac:dyDescent="0.2">
      <c r="A65" s="124"/>
      <c r="B65" s="124"/>
      <c r="C65" s="124"/>
      <c r="D65" s="148"/>
      <c r="E65" s="148"/>
      <c r="F65" s="148"/>
      <c r="G65" s="148"/>
      <c r="H65" s="148"/>
      <c r="I65" s="148"/>
      <c r="J65" s="148"/>
      <c r="K65" s="148"/>
      <c r="L65" s="148"/>
      <c r="M65" s="148"/>
      <c r="N65" s="148"/>
      <c r="O65" s="148"/>
      <c r="P65" s="124"/>
      <c r="Q65" s="148"/>
      <c r="R65" s="124"/>
      <c r="S65" s="124"/>
      <c r="T65" s="121"/>
      <c r="U65" s="121"/>
      <c r="V65" s="121"/>
      <c r="W65" s="121"/>
      <c r="X65" s="121"/>
      <c r="Y65" s="121"/>
    </row>
  </sheetData>
  <sheetProtection algorithmName="SHA-512" hashValue="YaG7Y9U/G7s0rkUuQhyOFz3qks4K8YPuKFLNh0aXPv1fYBnyeQH3+0qZVNJ1MRZ5L2WncH/8xQNZ3LqfewZhVw==" saltValue="GsVHumud5yjOE53XihwzGw==" spinCount="100000" sheet="1" objects="1" scenarios="1"/>
  <customSheetViews>
    <customSheetView guid="{B50381DA-06DA-4286-99A4-CB6DE67AD1EB}" scale="60" showGridLines="0" showRowCol="0" zeroValues="0">
      <pane ySplit="6" topLeftCell="A7" activePane="bottomLeft" state="frozen"/>
      <selection pane="bottomLeft" activeCell="A7" sqref="A7"/>
    </customSheetView>
  </customSheetViews>
  <mergeCells count="6">
    <mergeCell ref="A2:Q2"/>
    <mergeCell ref="E6:N6"/>
    <mergeCell ref="F4:J4"/>
    <mergeCell ref="Q4:S4"/>
    <mergeCell ref="C4:E4"/>
    <mergeCell ref="N4:P4"/>
  </mergeCells>
  <phoneticPr fontId="0" type="noConversion"/>
  <pageMargins left="0.59" right="0.48" top="0.4" bottom="0.55000000000000004" header="0.44" footer="0.5"/>
  <pageSetup paperSize="9" scale="92"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pageSetUpPr fitToPage="1"/>
  </sheetPr>
  <dimension ref="A1:Y65"/>
  <sheetViews>
    <sheetView showGridLines="0" showRowColHeaders="0" showZeros="0" zoomScale="60" zoomScaleNormal="60" workbookViewId="0">
      <pane ySplit="6" topLeftCell="A7" activePane="bottomLeft" state="frozen"/>
      <selection activeCell="O64" sqref="D7:O64"/>
      <selection pane="bottomLeft" activeCell="P8" sqref="P8"/>
    </sheetView>
  </sheetViews>
  <sheetFormatPr defaultColWidth="0" defaultRowHeight="12.75" zeroHeight="1" x14ac:dyDescent="0.2"/>
  <cols>
    <col min="1" max="1" width="37.85546875" style="124" bestFit="1" customWidth="1"/>
    <col min="2" max="2" width="4" style="124" customWidth="1"/>
    <col min="3" max="3" width="3.7109375" style="124" customWidth="1"/>
    <col min="4" max="14" width="2.7109375" style="148" customWidth="1"/>
    <col min="15" max="15" width="4" style="148" customWidth="1"/>
    <col min="16" max="17" width="3.7109375" style="124" customWidth="1"/>
    <col min="18" max="25" width="3.7109375" style="122" hidden="1" customWidth="1"/>
    <col min="26" max="16384" width="0" style="122" hidden="1"/>
  </cols>
  <sheetData>
    <row r="1" spans="1:25" ht="13.5" thickBot="1" x14ac:dyDescent="0.25">
      <c r="D1" s="124"/>
      <c r="E1" s="124"/>
      <c r="F1" s="124"/>
      <c r="G1" s="124"/>
      <c r="H1" s="124"/>
      <c r="I1" s="124"/>
      <c r="J1" s="124"/>
      <c r="K1" s="124"/>
      <c r="L1" s="124"/>
      <c r="M1" s="124"/>
      <c r="N1" s="124"/>
      <c r="O1" s="124"/>
    </row>
    <row r="2" spans="1:25" ht="19.5" x14ac:dyDescent="0.25">
      <c r="A2" s="560" t="s">
        <v>34</v>
      </c>
      <c r="B2" s="561"/>
      <c r="C2" s="561"/>
      <c r="D2" s="561"/>
      <c r="E2" s="562"/>
      <c r="F2" s="562"/>
      <c r="G2" s="562"/>
      <c r="H2" s="562"/>
      <c r="I2" s="562"/>
      <c r="J2" s="562"/>
      <c r="K2" s="562"/>
      <c r="L2" s="562"/>
      <c r="M2" s="562"/>
      <c r="N2" s="562"/>
      <c r="O2" s="562"/>
      <c r="P2" s="562"/>
      <c r="Q2" s="563"/>
      <c r="R2" s="418"/>
      <c r="S2" s="418"/>
      <c r="T2" s="411"/>
      <c r="U2" s="121"/>
      <c r="V2" s="121"/>
      <c r="W2" s="121"/>
      <c r="X2" s="121"/>
      <c r="Y2" s="121"/>
    </row>
    <row r="3" spans="1:25" ht="12.75" customHeight="1" x14ac:dyDescent="0.25">
      <c r="D3" s="124"/>
      <c r="E3" s="124"/>
      <c r="F3" s="124"/>
      <c r="G3" s="124"/>
      <c r="H3" s="124"/>
      <c r="I3" s="124"/>
      <c r="J3" s="124"/>
      <c r="K3" s="124"/>
      <c r="L3" s="124"/>
      <c r="M3" s="124"/>
      <c r="N3" s="124"/>
      <c r="O3" s="124"/>
      <c r="R3" s="176"/>
      <c r="S3" s="176"/>
      <c r="T3" s="411"/>
      <c r="U3" s="121"/>
      <c r="V3" s="121"/>
      <c r="W3" s="121"/>
      <c r="X3" s="121"/>
      <c r="Y3" s="121"/>
    </row>
    <row r="4" spans="1:25" ht="20.25" thickBot="1" x14ac:dyDescent="0.3">
      <c r="A4" s="168" t="s">
        <v>825</v>
      </c>
      <c r="B4" s="142"/>
      <c r="C4" s="547" t="s">
        <v>283</v>
      </c>
      <c r="D4" s="547"/>
      <c r="E4" s="547"/>
      <c r="F4" s="553">
        <f ca="1">TODAY()</f>
        <v>43115</v>
      </c>
      <c r="G4" s="554"/>
      <c r="H4" s="554"/>
      <c r="I4" s="554"/>
      <c r="J4" s="555"/>
      <c r="K4" s="143"/>
      <c r="L4" s="143"/>
      <c r="M4" s="143"/>
      <c r="N4" s="548"/>
      <c r="O4" s="548"/>
      <c r="P4" s="548"/>
      <c r="Q4" s="549"/>
      <c r="R4" s="549"/>
      <c r="S4" s="549"/>
      <c r="T4" s="121"/>
      <c r="U4" s="121"/>
      <c r="V4" s="121"/>
      <c r="W4" s="121"/>
      <c r="X4" s="121"/>
      <c r="Y4" s="121"/>
    </row>
    <row r="5" spans="1:25" ht="21" customHeight="1" thickBot="1" x14ac:dyDescent="0.25">
      <c r="A5" s="164" t="s">
        <v>264</v>
      </c>
      <c r="B5" s="169" t="s">
        <v>302</v>
      </c>
      <c r="C5" s="135">
        <f>COUNTIF(C8:C57,"x")</f>
        <v>0</v>
      </c>
      <c r="D5" s="306"/>
      <c r="E5" s="306"/>
      <c r="F5" s="306"/>
      <c r="G5" s="306"/>
      <c r="H5" s="306"/>
      <c r="I5" s="164"/>
      <c r="J5" s="306"/>
      <c r="K5" s="306"/>
      <c r="L5" s="306"/>
      <c r="M5" s="306"/>
      <c r="N5" s="164" t="s">
        <v>265</v>
      </c>
      <c r="O5" s="169" t="s">
        <v>302</v>
      </c>
      <c r="P5" s="307">
        <f>COUNTIF(P8:P57,"x")</f>
        <v>0</v>
      </c>
      <c r="Q5" s="306"/>
      <c r="R5" s="306"/>
      <c r="S5" s="306"/>
      <c r="T5" s="411"/>
      <c r="U5" s="411"/>
      <c r="V5" s="411"/>
      <c r="W5" s="411"/>
      <c r="X5" s="411"/>
      <c r="Y5" s="411"/>
    </row>
    <row r="6" spans="1:25" ht="63" customHeight="1" x14ac:dyDescent="0.2">
      <c r="A6" s="140" t="s">
        <v>304</v>
      </c>
      <c r="B6" s="308"/>
      <c r="C6" s="153">
        <f>Naam!$E10</f>
        <v>0</v>
      </c>
      <c r="D6" s="309"/>
      <c r="E6" s="546" t="s">
        <v>143</v>
      </c>
      <c r="F6" s="546"/>
      <c r="G6" s="546"/>
      <c r="H6" s="546"/>
      <c r="I6" s="546"/>
      <c r="J6" s="546"/>
      <c r="K6" s="546"/>
      <c r="L6" s="546"/>
      <c r="M6" s="546"/>
      <c r="N6" s="546"/>
      <c r="O6" s="237"/>
      <c r="P6" s="153">
        <f>Naam!$E10</f>
        <v>0</v>
      </c>
      <c r="Q6" s="309"/>
      <c r="R6" s="309"/>
      <c r="S6" s="309"/>
      <c r="T6" s="223"/>
      <c r="U6" s="223"/>
      <c r="V6" s="223"/>
      <c r="W6" s="223"/>
      <c r="X6" s="223"/>
      <c r="Y6" s="223"/>
    </row>
    <row r="7" spans="1:25" s="124" customFormat="1" ht="17.25" customHeight="1" thickBot="1" x14ac:dyDescent="0.25">
      <c r="A7" s="189" t="s">
        <v>339</v>
      </c>
      <c r="B7" s="152"/>
      <c r="C7" s="148"/>
      <c r="D7" s="148"/>
      <c r="E7" s="148"/>
      <c r="F7" s="148"/>
      <c r="G7" s="148"/>
      <c r="H7" s="148"/>
      <c r="I7" s="148"/>
      <c r="J7" s="148"/>
      <c r="K7" s="148"/>
      <c r="L7" s="148"/>
      <c r="M7" s="148"/>
      <c r="N7" s="148"/>
      <c r="O7" s="148"/>
      <c r="P7" s="148"/>
      <c r="Q7" s="148"/>
      <c r="R7" s="148"/>
      <c r="S7" s="148"/>
    </row>
    <row r="8" spans="1:25" ht="12.75" customHeight="1" x14ac:dyDescent="0.25">
      <c r="A8" s="185" t="s">
        <v>178</v>
      </c>
      <c r="B8" s="125"/>
      <c r="C8" s="137"/>
      <c r="D8" s="149"/>
      <c r="E8" s="143"/>
      <c r="F8" s="143"/>
      <c r="G8" s="143"/>
      <c r="H8" s="143"/>
      <c r="I8" s="143"/>
      <c r="J8" s="143"/>
      <c r="K8" s="143"/>
      <c r="L8" s="143"/>
      <c r="M8" s="311"/>
      <c r="O8" s="311"/>
      <c r="P8" s="138"/>
      <c r="Q8" s="311"/>
      <c r="R8" s="415"/>
      <c r="S8" s="415"/>
      <c r="T8" s="415"/>
      <c r="U8" s="415"/>
      <c r="V8" s="415"/>
      <c r="W8" s="415"/>
      <c r="X8" s="415"/>
      <c r="Y8" s="415"/>
    </row>
    <row r="9" spans="1:25" ht="12.75" customHeight="1" x14ac:dyDescent="0.25">
      <c r="A9" s="186" t="s">
        <v>188</v>
      </c>
      <c r="B9" s="125"/>
      <c r="C9" s="137"/>
      <c r="D9" s="143"/>
      <c r="E9" s="143"/>
      <c r="F9" s="143"/>
      <c r="G9" s="143"/>
      <c r="H9" s="143"/>
      <c r="I9" s="143"/>
      <c r="J9" s="143"/>
      <c r="K9" s="143"/>
      <c r="L9" s="143"/>
      <c r="M9" s="311"/>
      <c r="O9" s="311"/>
      <c r="P9" s="138"/>
      <c r="Q9" s="311"/>
      <c r="R9" s="415"/>
      <c r="S9" s="415"/>
      <c r="T9" s="415"/>
      <c r="U9" s="415"/>
      <c r="V9" s="415"/>
      <c r="W9" s="415"/>
      <c r="X9" s="415"/>
      <c r="Y9" s="415"/>
    </row>
    <row r="10" spans="1:25" ht="12.75" customHeight="1" x14ac:dyDescent="0.25">
      <c r="A10" s="186" t="s">
        <v>503</v>
      </c>
      <c r="B10" s="125"/>
      <c r="C10" s="137"/>
      <c r="D10" s="143"/>
      <c r="E10" s="143"/>
      <c r="F10" s="143"/>
      <c r="G10" s="143"/>
      <c r="H10" s="143"/>
      <c r="I10" s="143"/>
      <c r="J10" s="143"/>
      <c r="K10" s="143"/>
      <c r="L10" s="143"/>
      <c r="M10" s="311"/>
      <c r="O10" s="311"/>
      <c r="P10" s="138"/>
      <c r="Q10" s="311"/>
      <c r="R10" s="415"/>
      <c r="S10" s="415"/>
      <c r="T10" s="415"/>
      <c r="U10" s="415"/>
      <c r="V10" s="415"/>
      <c r="W10" s="415"/>
      <c r="X10" s="415"/>
      <c r="Y10" s="415"/>
    </row>
    <row r="11" spans="1:25" ht="12.75" customHeight="1" x14ac:dyDescent="0.25">
      <c r="A11" s="186" t="s">
        <v>534</v>
      </c>
      <c r="B11" s="125"/>
      <c r="C11" s="137"/>
      <c r="D11" s="143"/>
      <c r="E11" s="143"/>
      <c r="F11" s="143"/>
      <c r="G11" s="143"/>
      <c r="H11" s="143"/>
      <c r="I11" s="143"/>
      <c r="J11" s="143"/>
      <c r="K11" s="143"/>
      <c r="L11" s="143"/>
      <c r="M11" s="311"/>
      <c r="O11" s="311"/>
      <c r="P11" s="138"/>
      <c r="Q11" s="311"/>
      <c r="R11" s="415"/>
      <c r="S11" s="415"/>
      <c r="T11" s="415"/>
      <c r="U11" s="415"/>
      <c r="V11" s="415"/>
      <c r="W11" s="415"/>
      <c r="X11" s="415"/>
      <c r="Y11" s="415"/>
    </row>
    <row r="12" spans="1:25" ht="12.75" customHeight="1" x14ac:dyDescent="0.25">
      <c r="A12" s="186" t="s">
        <v>314</v>
      </c>
      <c r="B12" s="125"/>
      <c r="C12" s="137"/>
      <c r="D12" s="143"/>
      <c r="E12" s="143"/>
      <c r="F12" s="143"/>
      <c r="G12" s="143"/>
      <c r="H12" s="143"/>
      <c r="I12" s="143"/>
      <c r="J12" s="143"/>
      <c r="K12" s="143"/>
      <c r="L12" s="143"/>
      <c r="M12" s="311"/>
      <c r="O12" s="311"/>
      <c r="P12" s="138"/>
      <c r="Q12" s="311"/>
      <c r="R12" s="415"/>
      <c r="S12" s="415"/>
      <c r="T12" s="415"/>
      <c r="U12" s="415"/>
      <c r="V12" s="415"/>
      <c r="W12" s="415"/>
      <c r="X12" s="415"/>
      <c r="Y12" s="415"/>
    </row>
    <row r="13" spans="1:25" ht="12.75" customHeight="1" x14ac:dyDescent="0.25">
      <c r="A13" s="186" t="s">
        <v>186</v>
      </c>
      <c r="B13" s="125"/>
      <c r="C13" s="137"/>
      <c r="D13" s="143"/>
      <c r="E13" s="143"/>
      <c r="F13" s="143"/>
      <c r="G13" s="143"/>
      <c r="H13" s="143"/>
      <c r="I13" s="143"/>
      <c r="J13" s="143"/>
      <c r="K13" s="143"/>
      <c r="L13" s="143"/>
      <c r="M13" s="311"/>
      <c r="O13" s="311"/>
      <c r="P13" s="138"/>
      <c r="Q13" s="311"/>
      <c r="R13" s="415"/>
      <c r="S13" s="415"/>
      <c r="T13" s="415"/>
      <c r="U13" s="415"/>
      <c r="V13" s="415"/>
      <c r="W13" s="415"/>
      <c r="X13" s="415"/>
      <c r="Y13" s="415"/>
    </row>
    <row r="14" spans="1:25" ht="12.75" customHeight="1" x14ac:dyDescent="0.25">
      <c r="A14" s="186" t="s">
        <v>491</v>
      </c>
      <c r="B14" s="125"/>
      <c r="C14" s="137"/>
      <c r="D14" s="143"/>
      <c r="E14" s="143"/>
      <c r="F14" s="143"/>
      <c r="G14" s="143"/>
      <c r="H14" s="143"/>
      <c r="I14" s="143"/>
      <c r="J14" s="143"/>
      <c r="K14" s="143"/>
      <c r="L14" s="143"/>
      <c r="M14" s="311"/>
      <c r="O14" s="311"/>
      <c r="P14" s="138"/>
      <c r="Q14" s="311"/>
      <c r="R14" s="415"/>
      <c r="S14" s="415"/>
      <c r="T14" s="415"/>
      <c r="U14" s="415"/>
      <c r="V14" s="415"/>
      <c r="W14" s="415"/>
      <c r="X14" s="415"/>
      <c r="Y14" s="415"/>
    </row>
    <row r="15" spans="1:25" ht="12.75" customHeight="1" x14ac:dyDescent="0.25">
      <c r="A15" s="186" t="s">
        <v>536</v>
      </c>
      <c r="B15" s="125"/>
      <c r="C15" s="137"/>
      <c r="D15" s="143"/>
      <c r="E15" s="143"/>
      <c r="F15" s="143"/>
      <c r="G15" s="143"/>
      <c r="H15" s="143"/>
      <c r="I15" s="143"/>
      <c r="J15" s="143"/>
      <c r="K15" s="143"/>
      <c r="L15" s="143"/>
      <c r="M15" s="311"/>
      <c r="O15" s="311"/>
      <c r="P15" s="138"/>
      <c r="Q15" s="311"/>
      <c r="R15" s="415"/>
      <c r="S15" s="415"/>
      <c r="T15" s="415"/>
      <c r="U15" s="415"/>
      <c r="V15" s="415"/>
      <c r="W15" s="415"/>
      <c r="X15" s="415"/>
      <c r="Y15" s="415"/>
    </row>
    <row r="16" spans="1:25" ht="12.75" customHeight="1" x14ac:dyDescent="0.25">
      <c r="A16" s="186" t="s">
        <v>537</v>
      </c>
      <c r="B16" s="125"/>
      <c r="C16" s="137"/>
      <c r="D16" s="143"/>
      <c r="E16" s="143"/>
      <c r="F16" s="143"/>
      <c r="G16" s="143"/>
      <c r="H16" s="143"/>
      <c r="I16" s="143"/>
      <c r="J16" s="143"/>
      <c r="K16" s="143"/>
      <c r="L16" s="143"/>
      <c r="M16" s="311"/>
      <c r="O16" s="311"/>
      <c r="P16" s="138"/>
      <c r="Q16" s="311"/>
      <c r="R16" s="415"/>
      <c r="S16" s="415"/>
      <c r="T16" s="415"/>
      <c r="U16" s="415"/>
      <c r="V16" s="415"/>
      <c r="W16" s="415"/>
      <c r="X16" s="415"/>
      <c r="Y16" s="415"/>
    </row>
    <row r="17" spans="1:25" ht="12.75" customHeight="1" x14ac:dyDescent="0.25">
      <c r="A17" s="186" t="s">
        <v>487</v>
      </c>
      <c r="B17" s="125"/>
      <c r="C17" s="137"/>
      <c r="D17" s="143"/>
      <c r="E17" s="143"/>
      <c r="F17" s="143"/>
      <c r="G17" s="143"/>
      <c r="H17" s="143"/>
      <c r="I17" s="143"/>
      <c r="J17" s="143"/>
      <c r="K17" s="143"/>
      <c r="L17" s="143"/>
      <c r="M17" s="311"/>
      <c r="O17" s="311"/>
      <c r="P17" s="138"/>
      <c r="Q17" s="311"/>
      <c r="R17" s="415"/>
      <c r="S17" s="415"/>
      <c r="T17" s="415"/>
      <c r="U17" s="415"/>
      <c r="V17" s="415"/>
      <c r="W17" s="415"/>
      <c r="X17" s="415"/>
      <c r="Y17" s="415"/>
    </row>
    <row r="18" spans="1:25" ht="12.75" customHeight="1" x14ac:dyDescent="0.25">
      <c r="A18" s="186" t="s">
        <v>187</v>
      </c>
      <c r="B18" s="125"/>
      <c r="C18" s="137"/>
      <c r="D18" s="143"/>
      <c r="E18" s="143"/>
      <c r="F18" s="143"/>
      <c r="G18" s="143"/>
      <c r="H18" s="143"/>
      <c r="I18" s="143"/>
      <c r="J18" s="143"/>
      <c r="K18" s="143"/>
      <c r="L18" s="143"/>
      <c r="M18" s="311"/>
      <c r="O18" s="311" t="s">
        <v>798</v>
      </c>
      <c r="P18" s="138"/>
      <c r="Q18" s="311"/>
      <c r="R18" s="415"/>
      <c r="S18" s="415"/>
      <c r="T18" s="415"/>
      <c r="U18" s="415"/>
      <c r="V18" s="415"/>
      <c r="W18" s="415"/>
      <c r="X18" s="415"/>
      <c r="Y18" s="415"/>
    </row>
    <row r="19" spans="1:25" ht="12.75" customHeight="1" x14ac:dyDescent="0.25">
      <c r="A19" s="186" t="s">
        <v>539</v>
      </c>
      <c r="B19" s="125"/>
      <c r="C19" s="137"/>
      <c r="D19" s="143"/>
      <c r="E19" s="143"/>
      <c r="F19" s="143"/>
      <c r="G19" s="143"/>
      <c r="H19" s="143"/>
      <c r="I19" s="143"/>
      <c r="J19" s="143"/>
      <c r="K19" s="143"/>
      <c r="L19" s="143"/>
      <c r="M19" s="311"/>
      <c r="O19" s="311"/>
      <c r="P19" s="138"/>
      <c r="Q19" s="311"/>
      <c r="R19" s="415"/>
      <c r="S19" s="415"/>
      <c r="T19" s="415"/>
      <c r="U19" s="415"/>
      <c r="V19" s="415"/>
      <c r="W19" s="415"/>
      <c r="X19" s="415"/>
      <c r="Y19" s="415"/>
    </row>
    <row r="20" spans="1:25" ht="12.75" customHeight="1" thickBot="1" x14ac:dyDescent="0.3">
      <c r="A20" s="187" t="s">
        <v>177</v>
      </c>
      <c r="B20" s="125"/>
      <c r="C20" s="137"/>
      <c r="D20" s="143"/>
      <c r="E20" s="143"/>
      <c r="F20" s="143"/>
      <c r="G20" s="143"/>
      <c r="H20" s="143"/>
      <c r="I20" s="143"/>
      <c r="J20" s="143"/>
      <c r="K20" s="143"/>
      <c r="L20" s="143"/>
      <c r="M20" s="311"/>
      <c r="O20" s="311"/>
      <c r="P20" s="138"/>
      <c r="Q20" s="311"/>
      <c r="R20" s="415"/>
      <c r="S20" s="415"/>
      <c r="T20" s="415"/>
      <c r="U20" s="415"/>
      <c r="V20" s="415"/>
      <c r="W20" s="415"/>
      <c r="X20" s="415"/>
      <c r="Y20" s="415"/>
    </row>
    <row r="21" spans="1:25" ht="17.25" customHeight="1" thickBot="1" x14ac:dyDescent="0.3">
      <c r="A21" s="189" t="s">
        <v>340</v>
      </c>
      <c r="B21" s="152"/>
      <c r="C21" s="239"/>
      <c r="D21" s="143"/>
      <c r="E21" s="143"/>
      <c r="F21" s="143"/>
      <c r="G21" s="143"/>
      <c r="H21" s="143"/>
      <c r="I21" s="143"/>
      <c r="J21" s="143"/>
      <c r="K21" s="143"/>
      <c r="L21" s="143"/>
      <c r="P21" s="239"/>
      <c r="Q21" s="148"/>
      <c r="R21" s="136"/>
      <c r="S21" s="136"/>
      <c r="T21" s="136"/>
      <c r="U21" s="136"/>
      <c r="V21" s="136"/>
      <c r="W21" s="136"/>
      <c r="X21" s="136"/>
      <c r="Y21" s="136"/>
    </row>
    <row r="22" spans="1:25" ht="12.75" customHeight="1" x14ac:dyDescent="0.25">
      <c r="A22" s="185" t="s">
        <v>189</v>
      </c>
      <c r="B22" s="125"/>
      <c r="C22" s="137"/>
      <c r="D22" s="143"/>
      <c r="E22" s="143"/>
      <c r="F22" s="143"/>
      <c r="G22" s="143"/>
      <c r="H22" s="143"/>
      <c r="I22" s="143"/>
      <c r="J22" s="143"/>
      <c r="K22" s="143"/>
      <c r="L22" s="143"/>
      <c r="M22" s="311"/>
      <c r="O22" s="311"/>
      <c r="P22" s="138"/>
      <c r="Q22" s="311"/>
      <c r="R22" s="415"/>
      <c r="S22" s="415"/>
      <c r="T22" s="415"/>
      <c r="U22" s="415"/>
      <c r="V22" s="415"/>
      <c r="W22" s="415"/>
      <c r="X22" s="415"/>
      <c r="Y22" s="415"/>
    </row>
    <row r="23" spans="1:25" ht="12.75" customHeight="1" x14ac:dyDescent="0.25">
      <c r="A23" s="186" t="s">
        <v>179</v>
      </c>
      <c r="B23" s="125"/>
      <c r="C23" s="137"/>
      <c r="D23" s="143"/>
      <c r="E23" s="143"/>
      <c r="F23" s="143"/>
      <c r="G23" s="143"/>
      <c r="H23" s="143"/>
      <c r="I23" s="143"/>
      <c r="J23" s="143"/>
      <c r="K23" s="143"/>
      <c r="L23" s="143"/>
      <c r="M23" s="311"/>
      <c r="O23" s="311"/>
      <c r="P23" s="138"/>
      <c r="Q23" s="311"/>
      <c r="R23" s="415"/>
      <c r="S23" s="415"/>
      <c r="T23" s="415"/>
      <c r="U23" s="415"/>
      <c r="V23" s="415"/>
      <c r="W23" s="415"/>
      <c r="X23" s="415"/>
      <c r="Y23" s="415"/>
    </row>
    <row r="24" spans="1:25" ht="12.75" customHeight="1" x14ac:dyDescent="0.25">
      <c r="A24" s="186" t="s">
        <v>488</v>
      </c>
      <c r="B24" s="125"/>
      <c r="C24" s="137"/>
      <c r="D24" s="143"/>
      <c r="E24" s="143"/>
      <c r="F24" s="143"/>
      <c r="G24" s="143"/>
      <c r="H24" s="143"/>
      <c r="I24" s="143"/>
      <c r="J24" s="143"/>
      <c r="K24" s="143"/>
      <c r="L24" s="143"/>
      <c r="M24" s="311"/>
      <c r="O24" s="311"/>
      <c r="P24" s="138"/>
      <c r="Q24" s="311"/>
      <c r="R24" s="415"/>
      <c r="S24" s="415"/>
      <c r="T24" s="415"/>
      <c r="U24" s="415"/>
      <c r="V24" s="415"/>
      <c r="W24" s="415"/>
      <c r="X24" s="415"/>
      <c r="Y24" s="415"/>
    </row>
    <row r="25" spans="1:25" ht="12.75" customHeight="1" x14ac:dyDescent="0.25">
      <c r="A25" s="186" t="s">
        <v>180</v>
      </c>
      <c r="B25" s="125"/>
      <c r="C25" s="137"/>
      <c r="D25" s="143"/>
      <c r="E25" s="143"/>
      <c r="F25" s="143"/>
      <c r="G25" s="143"/>
      <c r="H25" s="143"/>
      <c r="I25" s="143"/>
      <c r="J25" s="143"/>
      <c r="K25" s="143"/>
      <c r="L25" s="143"/>
      <c r="M25" s="311"/>
      <c r="O25" s="311"/>
      <c r="P25" s="138"/>
      <c r="Q25" s="311"/>
      <c r="R25" s="415"/>
      <c r="S25" s="415"/>
      <c r="T25" s="415"/>
      <c r="U25" s="415"/>
      <c r="V25" s="415"/>
      <c r="W25" s="415"/>
      <c r="X25" s="415"/>
      <c r="Y25" s="415"/>
    </row>
    <row r="26" spans="1:25" ht="12.75" customHeight="1" thickBot="1" x14ac:dyDescent="0.3">
      <c r="A26" s="187" t="s">
        <v>489</v>
      </c>
      <c r="B26" s="125"/>
      <c r="C26" s="137"/>
      <c r="D26" s="143"/>
      <c r="E26" s="143"/>
      <c r="F26" s="143"/>
      <c r="G26" s="143"/>
      <c r="H26" s="143"/>
      <c r="I26" s="143"/>
      <c r="J26" s="143"/>
      <c r="K26" s="143"/>
      <c r="L26" s="143"/>
      <c r="M26" s="311"/>
      <c r="O26" s="311"/>
      <c r="P26" s="138"/>
      <c r="Q26" s="311"/>
      <c r="R26" s="415"/>
      <c r="S26" s="415"/>
      <c r="T26" s="415"/>
      <c r="U26" s="415"/>
      <c r="V26" s="415"/>
      <c r="W26" s="415"/>
      <c r="X26" s="415"/>
      <c r="Y26" s="415"/>
    </row>
    <row r="27" spans="1:25" ht="17.25" customHeight="1" thickBot="1" x14ac:dyDescent="0.3">
      <c r="A27" s="189" t="s">
        <v>341</v>
      </c>
      <c r="B27" s="152"/>
      <c r="C27" s="239"/>
      <c r="D27" s="143"/>
      <c r="E27" s="143"/>
      <c r="F27" s="143"/>
      <c r="G27" s="143"/>
      <c r="H27" s="143"/>
      <c r="I27" s="143"/>
      <c r="J27" s="143"/>
      <c r="K27" s="143"/>
      <c r="L27" s="143"/>
      <c r="P27" s="239"/>
      <c r="Q27" s="148"/>
      <c r="R27" s="136"/>
      <c r="S27" s="136"/>
      <c r="T27" s="136"/>
      <c r="U27" s="136"/>
      <c r="V27" s="136"/>
      <c r="W27" s="136"/>
      <c r="X27" s="136"/>
      <c r="Y27" s="136"/>
    </row>
    <row r="28" spans="1:25" ht="12.75" customHeight="1" x14ac:dyDescent="0.25">
      <c r="A28" s="185" t="s">
        <v>182</v>
      </c>
      <c r="B28" s="125"/>
      <c r="C28" s="137"/>
      <c r="D28" s="143"/>
      <c r="E28" s="143"/>
      <c r="F28" s="143"/>
      <c r="G28" s="143"/>
      <c r="H28" s="143"/>
      <c r="I28" s="143"/>
      <c r="J28" s="143"/>
      <c r="K28" s="143"/>
      <c r="L28" s="143"/>
      <c r="M28" s="311"/>
      <c r="O28" s="311"/>
      <c r="P28" s="138"/>
      <c r="Q28" s="311"/>
      <c r="R28" s="415"/>
      <c r="S28" s="415"/>
      <c r="T28" s="415"/>
      <c r="U28" s="415"/>
      <c r="V28" s="415"/>
      <c r="W28" s="415"/>
      <c r="X28" s="415"/>
      <c r="Y28" s="415"/>
    </row>
    <row r="29" spans="1:25" ht="12.75" customHeight="1" x14ac:dyDescent="0.25">
      <c r="A29" s="186" t="s">
        <v>542</v>
      </c>
      <c r="B29" s="125"/>
      <c r="C29" s="137"/>
      <c r="D29" s="143"/>
      <c r="E29" s="143"/>
      <c r="F29" s="143"/>
      <c r="G29" s="143"/>
      <c r="H29" s="143"/>
      <c r="I29" s="143"/>
      <c r="J29" s="143"/>
      <c r="K29" s="143"/>
      <c r="L29" s="143"/>
      <c r="M29" s="311"/>
      <c r="O29" s="311"/>
      <c r="P29" s="138"/>
      <c r="Q29" s="311"/>
      <c r="R29" s="415"/>
      <c r="S29" s="415"/>
      <c r="T29" s="415"/>
      <c r="U29" s="415"/>
      <c r="V29" s="415"/>
      <c r="W29" s="415"/>
      <c r="X29" s="415"/>
      <c r="Y29" s="415"/>
    </row>
    <row r="30" spans="1:25" ht="12.75" customHeight="1" x14ac:dyDescent="0.25">
      <c r="A30" s="186" t="s">
        <v>183</v>
      </c>
      <c r="B30" s="125"/>
      <c r="C30" s="137"/>
      <c r="D30" s="143"/>
      <c r="E30" s="143"/>
      <c r="F30" s="143"/>
      <c r="G30" s="143"/>
      <c r="H30" s="143"/>
      <c r="I30" s="143"/>
      <c r="J30" s="143"/>
      <c r="K30" s="143"/>
      <c r="L30" s="143"/>
      <c r="M30" s="311"/>
      <c r="O30" s="311"/>
      <c r="P30" s="138"/>
      <c r="Q30" s="311"/>
      <c r="R30" s="415"/>
      <c r="S30" s="415"/>
      <c r="T30" s="415"/>
      <c r="U30" s="415"/>
      <c r="V30" s="415"/>
      <c r="W30" s="415"/>
      <c r="X30" s="415"/>
      <c r="Y30" s="415"/>
    </row>
    <row r="31" spans="1:25" ht="12.75" customHeight="1" x14ac:dyDescent="0.25">
      <c r="A31" s="186" t="s">
        <v>490</v>
      </c>
      <c r="B31" s="125"/>
      <c r="C31" s="137"/>
      <c r="D31" s="143"/>
      <c r="E31" s="143"/>
      <c r="F31" s="143"/>
      <c r="G31" s="143"/>
      <c r="H31" s="143"/>
      <c r="I31" s="143"/>
      <c r="J31" s="143"/>
      <c r="K31" s="143"/>
      <c r="L31" s="143"/>
      <c r="M31" s="311"/>
      <c r="O31" s="311"/>
      <c r="P31" s="138"/>
      <c r="Q31" s="311"/>
      <c r="R31" s="415"/>
      <c r="S31" s="415"/>
      <c r="T31" s="415"/>
      <c r="U31" s="415"/>
      <c r="V31" s="415"/>
      <c r="W31" s="415"/>
      <c r="X31" s="415"/>
      <c r="Y31" s="415"/>
    </row>
    <row r="32" spans="1:25" ht="12.75" customHeight="1" x14ac:dyDescent="0.25">
      <c r="A32" s="186" t="s">
        <v>544</v>
      </c>
      <c r="B32" s="125"/>
      <c r="C32" s="137"/>
      <c r="D32" s="143"/>
      <c r="E32" s="143"/>
      <c r="F32" s="143"/>
      <c r="G32" s="143"/>
      <c r="H32" s="143"/>
      <c r="I32" s="143"/>
      <c r="J32" s="143"/>
      <c r="K32" s="143"/>
      <c r="L32" s="143"/>
      <c r="M32" s="311"/>
      <c r="O32" s="311"/>
      <c r="P32" s="138"/>
      <c r="Q32" s="311"/>
      <c r="R32" s="415"/>
      <c r="S32" s="415"/>
      <c r="T32" s="415"/>
      <c r="U32" s="415"/>
      <c r="V32" s="415"/>
      <c r="W32" s="415"/>
      <c r="X32" s="415"/>
      <c r="Y32" s="415"/>
    </row>
    <row r="33" spans="1:25" ht="12.75" customHeight="1" x14ac:dyDescent="0.25">
      <c r="A33" s="186" t="s">
        <v>181</v>
      </c>
      <c r="B33" s="125"/>
      <c r="C33" s="137"/>
      <c r="D33" s="143"/>
      <c r="E33" s="143"/>
      <c r="F33" s="143"/>
      <c r="G33" s="143"/>
      <c r="H33" s="143"/>
      <c r="I33" s="143"/>
      <c r="J33" s="143"/>
      <c r="K33" s="143"/>
      <c r="L33" s="143"/>
      <c r="M33" s="311"/>
      <c r="O33" s="311"/>
      <c r="P33" s="138"/>
      <c r="Q33" s="311"/>
      <c r="R33" s="415"/>
      <c r="S33" s="415"/>
      <c r="T33" s="415"/>
      <c r="U33" s="415"/>
      <c r="V33" s="415"/>
      <c r="W33" s="415"/>
      <c r="X33" s="415"/>
      <c r="Y33" s="415"/>
    </row>
    <row r="34" spans="1:25" ht="12.75" customHeight="1" x14ac:dyDescent="0.25">
      <c r="A34" s="186" t="s">
        <v>545</v>
      </c>
      <c r="B34" s="125"/>
      <c r="C34" s="137"/>
      <c r="D34" s="143"/>
      <c r="E34" s="143"/>
      <c r="F34" s="143"/>
      <c r="G34" s="143"/>
      <c r="H34" s="143"/>
      <c r="I34" s="143"/>
      <c r="J34" s="143"/>
      <c r="K34" s="143"/>
      <c r="L34" s="143"/>
      <c r="M34" s="311"/>
      <c r="O34" s="311"/>
      <c r="P34" s="138"/>
      <c r="Q34" s="311"/>
      <c r="R34" s="415"/>
      <c r="S34" s="415"/>
      <c r="T34" s="415"/>
      <c r="U34" s="415"/>
      <c r="V34" s="415"/>
      <c r="W34" s="415"/>
      <c r="X34" s="415"/>
      <c r="Y34" s="415"/>
    </row>
    <row r="35" spans="1:25" ht="12.75" customHeight="1" x14ac:dyDescent="0.25">
      <c r="A35" s="186" t="s">
        <v>546</v>
      </c>
      <c r="B35" s="125"/>
      <c r="C35" s="137"/>
      <c r="D35" s="143"/>
      <c r="E35" s="143"/>
      <c r="F35" s="143"/>
      <c r="G35" s="143"/>
      <c r="H35" s="143"/>
      <c r="I35" s="143"/>
      <c r="J35" s="143"/>
      <c r="K35" s="143"/>
      <c r="L35" s="143"/>
      <c r="M35" s="311"/>
      <c r="O35" s="311"/>
      <c r="P35" s="138"/>
      <c r="Q35" s="311"/>
      <c r="R35" s="415"/>
      <c r="S35" s="415"/>
      <c r="T35" s="415"/>
      <c r="U35" s="415"/>
      <c r="V35" s="415"/>
      <c r="W35" s="415"/>
      <c r="X35" s="415"/>
      <c r="Y35" s="415"/>
    </row>
    <row r="36" spans="1:25" ht="12.75" customHeight="1" x14ac:dyDescent="0.25">
      <c r="A36" s="186" t="s">
        <v>547</v>
      </c>
      <c r="B36" s="125"/>
      <c r="C36" s="137"/>
      <c r="D36" s="143"/>
      <c r="E36" s="143"/>
      <c r="F36" s="143"/>
      <c r="G36" s="143"/>
      <c r="H36" s="143"/>
      <c r="I36" s="143"/>
      <c r="J36" s="143"/>
      <c r="K36" s="143"/>
      <c r="L36" s="143"/>
      <c r="M36" s="311"/>
      <c r="O36" s="311"/>
      <c r="P36" s="138"/>
      <c r="Q36" s="311"/>
      <c r="R36" s="415"/>
      <c r="S36" s="415"/>
      <c r="T36" s="415"/>
      <c r="U36" s="415"/>
      <c r="V36" s="415"/>
      <c r="W36" s="415"/>
      <c r="X36" s="415"/>
      <c r="Y36" s="415"/>
    </row>
    <row r="37" spans="1:25" ht="12.75" customHeight="1" x14ac:dyDescent="0.25">
      <c r="A37" s="186" t="s">
        <v>548</v>
      </c>
      <c r="B37" s="125"/>
      <c r="C37" s="137"/>
      <c r="D37" s="143"/>
      <c r="E37" s="143"/>
      <c r="F37" s="143"/>
      <c r="G37" s="143"/>
      <c r="H37" s="143"/>
      <c r="I37" s="143"/>
      <c r="J37" s="143"/>
      <c r="K37" s="143"/>
      <c r="L37" s="143"/>
      <c r="M37" s="311"/>
      <c r="O37" s="311"/>
      <c r="P37" s="138"/>
      <c r="Q37" s="311"/>
      <c r="R37" s="415"/>
      <c r="S37" s="415"/>
      <c r="T37" s="415"/>
      <c r="U37" s="415"/>
      <c r="V37" s="415"/>
      <c r="W37" s="415"/>
      <c r="X37" s="415"/>
      <c r="Y37" s="415"/>
    </row>
    <row r="38" spans="1:25" ht="12.75" customHeight="1" thickBot="1" x14ac:dyDescent="0.3">
      <c r="A38" s="187" t="s">
        <v>549</v>
      </c>
      <c r="B38" s="125"/>
      <c r="C38" s="137"/>
      <c r="D38" s="143"/>
      <c r="E38" s="143"/>
      <c r="F38" s="143"/>
      <c r="G38" s="143"/>
      <c r="H38" s="143"/>
      <c r="I38" s="143"/>
      <c r="J38" s="143"/>
      <c r="K38" s="143"/>
      <c r="L38" s="143"/>
      <c r="M38" s="311"/>
      <c r="O38" s="311"/>
      <c r="P38" s="138"/>
      <c r="Q38" s="311"/>
      <c r="R38" s="415"/>
      <c r="S38" s="415"/>
      <c r="T38" s="415"/>
      <c r="U38" s="415"/>
      <c r="V38" s="415"/>
      <c r="W38" s="415"/>
      <c r="X38" s="415"/>
      <c r="Y38" s="415"/>
    </row>
    <row r="39" spans="1:25" ht="17.25" customHeight="1" thickBot="1" x14ac:dyDescent="0.3">
      <c r="A39" s="189" t="s">
        <v>206</v>
      </c>
      <c r="B39" s="152"/>
      <c r="C39" s="239"/>
      <c r="D39" s="143"/>
      <c r="E39" s="143"/>
      <c r="F39" s="143"/>
      <c r="G39" s="143"/>
      <c r="H39" s="143"/>
      <c r="I39" s="143"/>
      <c r="J39" s="143"/>
      <c r="K39" s="143"/>
      <c r="L39" s="143"/>
      <c r="P39" s="239"/>
      <c r="Q39" s="148"/>
      <c r="R39" s="136"/>
      <c r="S39" s="136"/>
      <c r="T39" s="136"/>
      <c r="U39" s="136"/>
      <c r="V39" s="136"/>
      <c r="W39" s="136"/>
      <c r="X39" s="136"/>
      <c r="Y39" s="136"/>
    </row>
    <row r="40" spans="1:25" ht="12.75" customHeight="1" x14ac:dyDescent="0.25">
      <c r="A40" s="185" t="s">
        <v>550</v>
      </c>
      <c r="B40" s="125"/>
      <c r="C40" s="137"/>
      <c r="D40" s="143"/>
      <c r="E40" s="143"/>
      <c r="F40" s="143"/>
      <c r="G40" s="143"/>
      <c r="H40" s="143"/>
      <c r="I40" s="143"/>
      <c r="J40" s="143"/>
      <c r="K40" s="143"/>
      <c r="L40" s="143"/>
      <c r="M40" s="311"/>
      <c r="O40" s="311"/>
      <c r="P40" s="138"/>
      <c r="Q40" s="311"/>
      <c r="R40" s="415"/>
      <c r="S40" s="415"/>
      <c r="T40" s="415"/>
      <c r="U40" s="415"/>
      <c r="V40" s="415"/>
      <c r="W40" s="415"/>
      <c r="X40" s="415"/>
      <c r="Y40" s="415"/>
    </row>
    <row r="41" spans="1:25" ht="12.75" customHeight="1" x14ac:dyDescent="0.25">
      <c r="A41" s="186" t="s">
        <v>551</v>
      </c>
      <c r="B41" s="125"/>
      <c r="C41" s="137"/>
      <c r="D41" s="143"/>
      <c r="E41" s="143"/>
      <c r="F41" s="143"/>
      <c r="G41" s="143"/>
      <c r="H41" s="143"/>
      <c r="I41" s="143"/>
      <c r="J41" s="143"/>
      <c r="K41" s="143"/>
      <c r="L41" s="143"/>
      <c r="M41" s="311"/>
      <c r="O41" s="311"/>
      <c r="P41" s="138"/>
      <c r="Q41" s="311"/>
      <c r="R41" s="415"/>
      <c r="S41" s="415"/>
      <c r="T41" s="415"/>
      <c r="U41" s="415"/>
      <c r="V41" s="415"/>
      <c r="W41" s="415"/>
      <c r="X41" s="415"/>
      <c r="Y41" s="415"/>
    </row>
    <row r="42" spans="1:25" ht="12.75" customHeight="1" x14ac:dyDescent="0.25">
      <c r="A42" s="186" t="s">
        <v>552</v>
      </c>
      <c r="B42" s="125"/>
      <c r="C42" s="137"/>
      <c r="D42" s="143"/>
      <c r="E42" s="143"/>
      <c r="F42" s="143"/>
      <c r="G42" s="143"/>
      <c r="H42" s="143"/>
      <c r="I42" s="143"/>
      <c r="J42" s="143"/>
      <c r="K42" s="143"/>
      <c r="L42" s="143"/>
      <c r="M42" s="311"/>
      <c r="O42" s="311"/>
      <c r="P42" s="138"/>
      <c r="Q42" s="311"/>
      <c r="R42" s="415"/>
      <c r="S42" s="415"/>
      <c r="T42" s="415"/>
      <c r="U42" s="415"/>
      <c r="V42" s="415"/>
      <c r="W42" s="415"/>
      <c r="X42" s="415"/>
      <c r="Y42" s="415"/>
    </row>
    <row r="43" spans="1:25" ht="12.75" customHeight="1" x14ac:dyDescent="0.25">
      <c r="A43" s="186" t="s">
        <v>185</v>
      </c>
      <c r="B43" s="125"/>
      <c r="C43" s="137"/>
      <c r="D43" s="143"/>
      <c r="E43" s="143"/>
      <c r="F43" s="143"/>
      <c r="G43" s="143"/>
      <c r="H43" s="143"/>
      <c r="I43" s="143"/>
      <c r="J43" s="143"/>
      <c r="K43" s="143"/>
      <c r="L43" s="143"/>
      <c r="M43" s="311"/>
      <c r="O43" s="311"/>
      <c r="P43" s="138"/>
      <c r="Q43" s="311"/>
      <c r="R43" s="415"/>
      <c r="S43" s="415"/>
      <c r="T43" s="415"/>
      <c r="U43" s="415"/>
      <c r="V43" s="415"/>
      <c r="W43" s="415"/>
      <c r="X43" s="415"/>
      <c r="Y43" s="415"/>
    </row>
    <row r="44" spans="1:25" ht="12.75" customHeight="1" x14ac:dyDescent="0.25">
      <c r="A44" s="186" t="s">
        <v>553</v>
      </c>
      <c r="B44" s="125"/>
      <c r="C44" s="137"/>
      <c r="D44" s="143"/>
      <c r="E44" s="143"/>
      <c r="F44" s="143"/>
      <c r="G44" s="143"/>
      <c r="H44" s="143"/>
      <c r="I44" s="143"/>
      <c r="J44" s="143"/>
      <c r="K44" s="143"/>
      <c r="L44" s="143"/>
      <c r="M44" s="311"/>
      <c r="O44" s="311"/>
      <c r="P44" s="138"/>
      <c r="Q44" s="311"/>
      <c r="R44" s="415"/>
      <c r="S44" s="415"/>
      <c r="T44" s="415"/>
      <c r="U44" s="415"/>
      <c r="V44" s="415"/>
      <c r="W44" s="415"/>
      <c r="X44" s="415"/>
      <c r="Y44" s="415"/>
    </row>
    <row r="45" spans="1:25" ht="12.75" customHeight="1" x14ac:dyDescent="0.25">
      <c r="A45" s="186" t="s">
        <v>554</v>
      </c>
      <c r="B45" s="125"/>
      <c r="C45" s="137"/>
      <c r="D45" s="143"/>
      <c r="E45" s="143"/>
      <c r="F45" s="143"/>
      <c r="G45" s="143"/>
      <c r="H45" s="143"/>
      <c r="I45" s="143"/>
      <c r="J45" s="143"/>
      <c r="K45" s="143"/>
      <c r="L45" s="143"/>
      <c r="M45" s="311"/>
      <c r="O45" s="311"/>
      <c r="P45" s="138"/>
      <c r="Q45" s="311"/>
      <c r="R45" s="415"/>
      <c r="S45" s="415"/>
      <c r="T45" s="415"/>
      <c r="U45" s="415"/>
      <c r="V45" s="415"/>
      <c r="W45" s="415"/>
      <c r="X45" s="415"/>
      <c r="Y45" s="415"/>
    </row>
    <row r="46" spans="1:25" ht="12.75" customHeight="1" x14ac:dyDescent="0.25">
      <c r="A46" s="186" t="s">
        <v>208</v>
      </c>
      <c r="B46" s="125"/>
      <c r="C46" s="137"/>
      <c r="D46" s="143"/>
      <c r="E46" s="143"/>
      <c r="F46" s="143"/>
      <c r="G46" s="143"/>
      <c r="H46" s="143"/>
      <c r="I46" s="143"/>
      <c r="J46" s="143"/>
      <c r="K46" s="143"/>
      <c r="L46" s="143"/>
      <c r="M46" s="311"/>
      <c r="O46" s="311"/>
      <c r="P46" s="138"/>
      <c r="Q46" s="311"/>
      <c r="R46" s="415"/>
      <c r="S46" s="415"/>
      <c r="T46" s="415"/>
      <c r="U46" s="415"/>
      <c r="V46" s="415"/>
      <c r="W46" s="415"/>
      <c r="X46" s="415"/>
      <c r="Y46" s="415"/>
    </row>
    <row r="47" spans="1:25" ht="12.75" customHeight="1" x14ac:dyDescent="0.25">
      <c r="A47" s="186" t="s">
        <v>0</v>
      </c>
      <c r="B47" s="125"/>
      <c r="C47" s="137"/>
      <c r="D47" s="143"/>
      <c r="E47" s="143"/>
      <c r="F47" s="143"/>
      <c r="G47" s="143"/>
      <c r="H47" s="143"/>
      <c r="I47" s="143"/>
      <c r="J47" s="143"/>
      <c r="K47" s="143"/>
      <c r="L47" s="143"/>
      <c r="M47" s="311"/>
      <c r="O47" s="311"/>
      <c r="P47" s="138"/>
      <c r="Q47" s="311"/>
      <c r="R47" s="415"/>
      <c r="S47" s="415"/>
      <c r="T47" s="415"/>
      <c r="U47" s="415"/>
      <c r="V47" s="415"/>
      <c r="W47" s="415"/>
      <c r="X47" s="415"/>
      <c r="Y47" s="415"/>
    </row>
    <row r="48" spans="1:25" ht="12.75" customHeight="1" x14ac:dyDescent="0.25">
      <c r="A48" s="186" t="s">
        <v>1</v>
      </c>
      <c r="B48" s="125"/>
      <c r="C48" s="137"/>
      <c r="D48" s="143"/>
      <c r="E48" s="143"/>
      <c r="F48" s="143"/>
      <c r="G48" s="143"/>
      <c r="H48" s="143"/>
      <c r="I48" s="143"/>
      <c r="J48" s="143"/>
      <c r="K48" s="143"/>
      <c r="L48" s="143"/>
      <c r="M48" s="311"/>
      <c r="O48" s="311"/>
      <c r="P48" s="138"/>
      <c r="Q48" s="311"/>
      <c r="R48" s="415"/>
      <c r="S48" s="415"/>
      <c r="T48" s="415"/>
      <c r="U48" s="415"/>
      <c r="V48" s="415"/>
      <c r="W48" s="415"/>
      <c r="X48" s="415"/>
      <c r="Y48" s="415"/>
    </row>
    <row r="49" spans="1:25" ht="12.75" customHeight="1" x14ac:dyDescent="0.25">
      <c r="A49" s="186" t="s">
        <v>205</v>
      </c>
      <c r="B49" s="125"/>
      <c r="C49" s="137"/>
      <c r="D49" s="143"/>
      <c r="E49" s="143"/>
      <c r="F49" s="143"/>
      <c r="G49" s="143"/>
      <c r="H49" s="143"/>
      <c r="I49" s="143"/>
      <c r="J49" s="143"/>
      <c r="K49" s="143"/>
      <c r="L49" s="143"/>
      <c r="M49" s="311"/>
      <c r="O49" s="311"/>
      <c r="P49" s="138"/>
      <c r="Q49" s="311"/>
      <c r="R49" s="415"/>
      <c r="S49" s="415"/>
      <c r="T49" s="415"/>
      <c r="U49" s="415"/>
      <c r="V49" s="415"/>
      <c r="W49" s="415"/>
      <c r="X49" s="415"/>
      <c r="Y49" s="415"/>
    </row>
    <row r="50" spans="1:25" ht="12.75" customHeight="1" thickBot="1" x14ac:dyDescent="0.3">
      <c r="A50" s="187" t="s">
        <v>184</v>
      </c>
      <c r="B50" s="125"/>
      <c r="C50" s="137"/>
      <c r="D50" s="143"/>
      <c r="E50" s="143"/>
      <c r="F50" s="143"/>
      <c r="G50" s="143"/>
      <c r="H50" s="143"/>
      <c r="I50" s="143"/>
      <c r="J50" s="143"/>
      <c r="K50" s="143"/>
      <c r="L50" s="143"/>
      <c r="M50" s="311"/>
      <c r="O50" s="311"/>
      <c r="P50" s="138"/>
      <c r="Q50" s="311"/>
      <c r="R50" s="415"/>
      <c r="S50" s="415"/>
      <c r="T50" s="415"/>
      <c r="U50" s="415"/>
      <c r="V50" s="415"/>
      <c r="W50" s="415"/>
      <c r="X50" s="415"/>
      <c r="Y50" s="415"/>
    </row>
    <row r="51" spans="1:25" ht="17.25" customHeight="1" thickBot="1" x14ac:dyDescent="0.3">
      <c r="A51" s="200" t="s">
        <v>342</v>
      </c>
      <c r="B51" s="152"/>
      <c r="C51" s="239"/>
      <c r="D51" s="143"/>
      <c r="E51" s="143"/>
      <c r="F51" s="143"/>
      <c r="G51" s="143"/>
      <c r="H51" s="143"/>
      <c r="I51" s="143"/>
      <c r="J51" s="143"/>
      <c r="K51" s="143"/>
      <c r="L51" s="143"/>
      <c r="P51" s="239"/>
      <c r="Q51" s="148"/>
      <c r="R51" s="136"/>
      <c r="S51" s="136"/>
      <c r="T51" s="136"/>
      <c r="U51" s="136"/>
      <c r="V51" s="136"/>
      <c r="W51" s="136"/>
      <c r="X51" s="136"/>
      <c r="Y51" s="136"/>
    </row>
    <row r="52" spans="1:25" ht="12.75" customHeight="1" x14ac:dyDescent="0.25">
      <c r="A52" s="185" t="s">
        <v>2</v>
      </c>
      <c r="B52" s="125"/>
      <c r="C52" s="137"/>
      <c r="D52" s="143"/>
      <c r="E52" s="143"/>
      <c r="F52" s="143"/>
      <c r="G52" s="143"/>
      <c r="H52" s="143"/>
      <c r="I52" s="143"/>
      <c r="J52" s="143"/>
      <c r="K52" s="143"/>
      <c r="L52" s="143"/>
      <c r="M52" s="311"/>
      <c r="O52" s="311"/>
      <c r="P52" s="138"/>
      <c r="Q52" s="311"/>
      <c r="R52" s="415"/>
      <c r="S52" s="415"/>
      <c r="T52" s="415"/>
      <c r="U52" s="415"/>
      <c r="V52" s="415"/>
      <c r="W52" s="415"/>
      <c r="X52" s="415"/>
      <c r="Y52" s="415"/>
    </row>
    <row r="53" spans="1:25" ht="12.75" customHeight="1" x14ac:dyDescent="0.25">
      <c r="A53" s="186" t="s">
        <v>3</v>
      </c>
      <c r="B53" s="125"/>
      <c r="C53" s="137"/>
      <c r="D53" s="143"/>
      <c r="E53" s="143"/>
      <c r="F53" s="143"/>
      <c r="G53" s="143"/>
      <c r="H53" s="143"/>
      <c r="I53" s="143"/>
      <c r="J53" s="143"/>
      <c r="K53" s="143"/>
      <c r="L53" s="143"/>
      <c r="M53" s="311"/>
      <c r="O53" s="311"/>
      <c r="P53" s="138"/>
      <c r="Q53" s="311"/>
      <c r="R53" s="415"/>
      <c r="S53" s="415"/>
      <c r="T53" s="415"/>
      <c r="U53" s="415"/>
      <c r="V53" s="415"/>
      <c r="W53" s="415"/>
      <c r="X53" s="415"/>
      <c r="Y53" s="415"/>
    </row>
    <row r="54" spans="1:25" ht="12.75" customHeight="1" x14ac:dyDescent="0.25">
      <c r="A54" s="186" t="s">
        <v>4</v>
      </c>
      <c r="B54" s="125"/>
      <c r="C54" s="137"/>
      <c r="D54" s="143"/>
      <c r="E54" s="143"/>
      <c r="F54" s="143"/>
      <c r="G54" s="143"/>
      <c r="H54" s="143"/>
      <c r="I54" s="143"/>
      <c r="J54" s="143"/>
      <c r="K54" s="143"/>
      <c r="L54" s="143"/>
      <c r="M54" s="311"/>
      <c r="O54" s="311"/>
      <c r="P54" s="138"/>
      <c r="Q54" s="311"/>
      <c r="R54" s="415"/>
      <c r="S54" s="415"/>
      <c r="T54" s="415"/>
      <c r="U54" s="415"/>
      <c r="V54" s="415"/>
      <c r="W54" s="415"/>
      <c r="X54" s="415"/>
      <c r="Y54" s="415"/>
    </row>
    <row r="55" spans="1:25" ht="12.75" customHeight="1" x14ac:dyDescent="0.25">
      <c r="A55" s="186" t="s">
        <v>5</v>
      </c>
      <c r="B55" s="125"/>
      <c r="C55" s="137"/>
      <c r="D55" s="143"/>
      <c r="E55" s="143"/>
      <c r="F55" s="143"/>
      <c r="G55" s="143"/>
      <c r="H55" s="143"/>
      <c r="I55" s="143"/>
      <c r="J55" s="143"/>
      <c r="K55" s="143"/>
      <c r="L55" s="143"/>
      <c r="M55" s="311"/>
      <c r="O55" s="311"/>
      <c r="P55" s="138"/>
      <c r="Q55" s="311"/>
      <c r="R55" s="415"/>
      <c r="S55" s="415"/>
      <c r="T55" s="415"/>
      <c r="U55" s="415"/>
      <c r="V55" s="415"/>
      <c r="W55" s="415"/>
      <c r="X55" s="415"/>
      <c r="Y55" s="415"/>
    </row>
    <row r="56" spans="1:25" ht="12.75" customHeight="1" x14ac:dyDescent="0.25">
      <c r="A56" s="186" t="s">
        <v>207</v>
      </c>
      <c r="B56" s="125"/>
      <c r="C56" s="137"/>
      <c r="D56" s="143"/>
      <c r="E56" s="143"/>
      <c r="F56" s="143"/>
      <c r="G56" s="143"/>
      <c r="H56" s="143"/>
      <c r="I56" s="143"/>
      <c r="J56" s="143"/>
      <c r="K56" s="143"/>
      <c r="L56" s="143"/>
      <c r="M56" s="311"/>
      <c r="O56" s="311"/>
      <c r="P56" s="138"/>
      <c r="Q56" s="311"/>
      <c r="R56" s="415"/>
      <c r="S56" s="415"/>
      <c r="T56" s="415"/>
      <c r="U56" s="415"/>
      <c r="V56" s="415"/>
      <c r="W56" s="415"/>
      <c r="X56" s="415"/>
      <c r="Y56" s="415"/>
    </row>
    <row r="57" spans="1:25" ht="12.75" customHeight="1" thickBot="1" x14ac:dyDescent="0.3">
      <c r="A57" s="187" t="s">
        <v>282</v>
      </c>
      <c r="B57" s="125"/>
      <c r="C57" s="137"/>
      <c r="D57" s="143"/>
      <c r="E57" s="143"/>
      <c r="F57" s="143"/>
      <c r="G57" s="143"/>
      <c r="H57" s="143"/>
      <c r="I57" s="143"/>
      <c r="J57" s="143"/>
      <c r="K57" s="143"/>
      <c r="L57" s="143"/>
      <c r="M57" s="311"/>
      <c r="O57" s="311"/>
      <c r="P57" s="138"/>
      <c r="Q57" s="311"/>
      <c r="R57" s="415"/>
      <c r="S57" s="415"/>
      <c r="T57" s="415"/>
      <c r="U57" s="415"/>
      <c r="V57" s="415"/>
      <c r="W57" s="415"/>
      <c r="X57" s="415"/>
      <c r="Y57" s="415"/>
    </row>
    <row r="58" spans="1:25" hidden="1" x14ac:dyDescent="0.2">
      <c r="A58" s="121"/>
      <c r="C58" s="121"/>
      <c r="D58" s="136"/>
      <c r="E58" s="136"/>
      <c r="F58" s="136"/>
      <c r="G58" s="136"/>
      <c r="H58" s="136"/>
      <c r="I58" s="136"/>
      <c r="J58" s="136"/>
      <c r="K58" s="136"/>
      <c r="L58" s="136"/>
      <c r="M58" s="136"/>
      <c r="N58" s="136"/>
      <c r="O58" s="136"/>
      <c r="P58" s="121"/>
      <c r="Q58" s="148"/>
      <c r="R58" s="121"/>
      <c r="S58" s="121"/>
      <c r="T58" s="121"/>
      <c r="U58" s="121"/>
      <c r="V58" s="121"/>
      <c r="W58" s="121"/>
      <c r="X58" s="121"/>
      <c r="Y58" s="121"/>
    </row>
    <row r="59" spans="1:25" hidden="1" x14ac:dyDescent="0.2">
      <c r="A59" s="121"/>
      <c r="C59" s="177"/>
      <c r="D59" s="220"/>
      <c r="E59" s="220"/>
      <c r="F59" s="220"/>
      <c r="G59" s="220"/>
      <c r="H59" s="220"/>
      <c r="I59" s="220"/>
      <c r="J59" s="220"/>
      <c r="K59" s="220"/>
      <c r="L59" s="220"/>
      <c r="M59" s="220"/>
      <c r="N59" s="220"/>
      <c r="O59" s="220"/>
      <c r="P59" s="177"/>
      <c r="Q59" s="237"/>
      <c r="R59" s="177"/>
      <c r="S59" s="121"/>
      <c r="T59" s="121"/>
      <c r="U59" s="121"/>
      <c r="V59" s="121"/>
      <c r="W59" s="121"/>
      <c r="X59" s="121"/>
      <c r="Y59" s="121"/>
    </row>
    <row r="60" spans="1:25" hidden="1" x14ac:dyDescent="0.2">
      <c r="A60" s="121"/>
      <c r="C60" s="121"/>
      <c r="D60" s="136"/>
      <c r="E60" s="136"/>
      <c r="F60" s="136"/>
      <c r="G60" s="136"/>
      <c r="H60" s="136"/>
      <c r="I60" s="136"/>
      <c r="J60" s="136"/>
      <c r="K60" s="136"/>
      <c r="L60" s="136"/>
      <c r="M60" s="136"/>
      <c r="N60" s="136"/>
      <c r="O60" s="136"/>
      <c r="P60" s="121"/>
      <c r="Q60" s="148"/>
      <c r="R60" s="121"/>
      <c r="S60" s="121"/>
      <c r="T60" s="121"/>
      <c r="U60" s="121"/>
      <c r="V60" s="121"/>
      <c r="W60" s="121"/>
      <c r="X60" s="121"/>
      <c r="Y60" s="121"/>
    </row>
    <row r="61" spans="1:25" hidden="1" x14ac:dyDescent="0.2">
      <c r="A61" s="121"/>
      <c r="C61" s="121"/>
      <c r="D61" s="136"/>
      <c r="E61" s="136"/>
      <c r="F61" s="136"/>
      <c r="G61" s="136"/>
      <c r="H61" s="136"/>
      <c r="I61" s="136"/>
      <c r="J61" s="136"/>
      <c r="K61" s="136"/>
      <c r="L61" s="136"/>
      <c r="M61" s="136"/>
      <c r="N61" s="136"/>
      <c r="O61" s="136"/>
      <c r="P61" s="121"/>
      <c r="Q61" s="148"/>
      <c r="R61" s="121"/>
      <c r="S61" s="121"/>
      <c r="T61" s="121"/>
      <c r="U61" s="121"/>
      <c r="V61" s="121"/>
      <c r="W61" s="121"/>
      <c r="X61" s="121"/>
      <c r="Y61" s="121"/>
    </row>
    <row r="62" spans="1:25" hidden="1" x14ac:dyDescent="0.2">
      <c r="A62" s="121"/>
      <c r="C62" s="121"/>
      <c r="D62" s="136"/>
      <c r="E62" s="136"/>
      <c r="F62" s="136"/>
      <c r="G62" s="136"/>
      <c r="H62" s="136"/>
      <c r="I62" s="136"/>
      <c r="J62" s="136"/>
      <c r="K62" s="136"/>
      <c r="L62" s="136"/>
      <c r="M62" s="136"/>
      <c r="N62" s="136"/>
      <c r="O62" s="136"/>
      <c r="P62" s="121"/>
      <c r="Q62" s="148"/>
      <c r="R62" s="121"/>
      <c r="S62" s="121"/>
      <c r="T62" s="121"/>
      <c r="U62" s="121"/>
      <c r="V62" s="121"/>
      <c r="W62" s="121"/>
      <c r="X62" s="121"/>
      <c r="Y62" s="121"/>
    </row>
    <row r="63" spans="1:25" x14ac:dyDescent="0.2">
      <c r="Q63" s="148"/>
      <c r="R63" s="121"/>
      <c r="S63" s="121"/>
      <c r="T63" s="121"/>
      <c r="U63" s="121"/>
      <c r="V63" s="121"/>
      <c r="W63" s="121"/>
      <c r="X63" s="121"/>
      <c r="Y63" s="121"/>
    </row>
    <row r="64" spans="1:25" x14ac:dyDescent="0.2">
      <c r="Q64" s="148"/>
      <c r="R64" s="121"/>
      <c r="S64" s="121"/>
      <c r="T64" s="121"/>
      <c r="U64" s="121"/>
      <c r="V64" s="121"/>
      <c r="W64" s="121"/>
      <c r="X64" s="121"/>
      <c r="Y64" s="121"/>
    </row>
    <row r="65" spans="17:25" x14ac:dyDescent="0.2">
      <c r="Q65" s="148"/>
      <c r="R65" s="121"/>
      <c r="S65" s="121"/>
      <c r="T65" s="121"/>
      <c r="U65" s="121"/>
      <c r="V65" s="121"/>
      <c r="W65" s="121"/>
      <c r="X65" s="121"/>
      <c r="Y65" s="121"/>
    </row>
  </sheetData>
  <sheetProtection algorithmName="SHA-512" hashValue="sZ/FjO1Tjn+bXTR0fyqwnMJjs3/Ue1k46VwhjtjbETMzgo273d+fZBQNU0+gMozM4QjL+BGZojocwHsD5w7e3g==" saltValue="3O85AVDMetg8Kj0X61+EFQ==" spinCount="100000" sheet="1" objects="1" scenarios="1"/>
  <customSheetViews>
    <customSheetView guid="{B50381DA-06DA-4286-99A4-CB6DE67AD1EB}" scale="60" showGridLines="0" showRowCol="0" zeroValues="0">
      <pane ySplit="6" topLeftCell="A7" activePane="bottomLeft" state="frozen"/>
      <selection pane="bottomLeft" activeCell="A7" sqref="A7"/>
    </customSheetView>
  </customSheetViews>
  <mergeCells count="6">
    <mergeCell ref="A2:Q2"/>
    <mergeCell ref="E6:N6"/>
    <mergeCell ref="F4:J4"/>
    <mergeCell ref="Q4:S4"/>
    <mergeCell ref="C4:E4"/>
    <mergeCell ref="N4:P4"/>
  </mergeCells>
  <phoneticPr fontId="0" type="noConversion"/>
  <pageMargins left="0.59" right="0.48" top="0.4" bottom="0.55000000000000004" header="0.44" footer="0.5"/>
  <pageSetup paperSize="9" scale="92"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pageSetUpPr fitToPage="1"/>
  </sheetPr>
  <dimension ref="A1:Y65"/>
  <sheetViews>
    <sheetView showGridLines="0" showRowColHeaders="0" showZeros="0" zoomScale="60" zoomScaleNormal="60" workbookViewId="0">
      <pane ySplit="6" topLeftCell="A7" activePane="bottomLeft" state="frozen"/>
      <selection pane="bottomLeft" activeCell="A7" sqref="A7"/>
    </sheetView>
  </sheetViews>
  <sheetFormatPr defaultColWidth="0" defaultRowHeight="12.75" zeroHeight="1" x14ac:dyDescent="0.2"/>
  <cols>
    <col min="1" max="1" width="37.85546875" style="144" bestFit="1" customWidth="1"/>
    <col min="2" max="2" width="4" style="144" customWidth="1"/>
    <col min="3" max="3" width="3.7109375" style="144" customWidth="1"/>
    <col min="4" max="14" width="2.7109375" style="144" customWidth="1"/>
    <col min="15" max="15" width="4" style="144" customWidth="1"/>
    <col min="16" max="17" width="3.7109375" style="144" customWidth="1"/>
    <col min="18" max="25" width="3.7109375" style="144" hidden="1" customWidth="1"/>
    <col min="26" max="16384" width="0" style="144" hidden="1"/>
  </cols>
  <sheetData>
    <row r="1" spans="1:25" x14ac:dyDescent="0.2"/>
    <row r="2" spans="1:25" customFormat="1" ht="20.25" x14ac:dyDescent="0.3">
      <c r="A2" s="560" t="s">
        <v>34</v>
      </c>
      <c r="B2" s="561"/>
      <c r="C2" s="561"/>
      <c r="D2" s="561"/>
      <c r="E2" s="564"/>
      <c r="F2" s="564"/>
      <c r="G2" s="564"/>
      <c r="H2" s="564"/>
      <c r="I2" s="564"/>
      <c r="J2" s="564"/>
      <c r="K2" s="564"/>
      <c r="L2" s="564"/>
      <c r="M2" s="564"/>
      <c r="N2" s="564"/>
      <c r="O2" s="564"/>
      <c r="P2" s="564"/>
      <c r="Q2" s="565"/>
      <c r="R2" s="146"/>
      <c r="S2" s="146"/>
      <c r="T2" s="7"/>
      <c r="U2" s="7"/>
      <c r="V2" s="7"/>
      <c r="W2" s="7"/>
      <c r="X2" s="7"/>
      <c r="Y2" s="7"/>
    </row>
    <row r="3" spans="1:25" ht="20.25" x14ac:dyDescent="0.3">
      <c r="A3" s="196"/>
      <c r="B3" s="197"/>
      <c r="C3" s="146"/>
      <c r="D3" s="146"/>
      <c r="E3" s="146"/>
      <c r="F3" s="198"/>
      <c r="G3" s="199"/>
      <c r="H3" s="198"/>
      <c r="I3" s="198"/>
      <c r="J3" s="198"/>
      <c r="K3" s="146"/>
      <c r="L3" s="146"/>
      <c r="M3" s="146"/>
      <c r="N3" s="146"/>
      <c r="O3" s="146"/>
      <c r="P3" s="146"/>
      <c r="Q3" s="146"/>
      <c r="R3" s="146"/>
      <c r="S3" s="146"/>
    </row>
    <row r="4" spans="1:25" customFormat="1" ht="21" thickBot="1" x14ac:dyDescent="0.35">
      <c r="A4" s="168">
        <f>Naam!J24</f>
        <v>0</v>
      </c>
      <c r="B4" s="179"/>
      <c r="C4" s="547" t="s">
        <v>283</v>
      </c>
      <c r="D4" s="547"/>
      <c r="E4" s="567"/>
      <c r="F4" s="553">
        <f ca="1">TODAY()</f>
        <v>43115</v>
      </c>
      <c r="G4" s="554"/>
      <c r="H4" s="554"/>
      <c r="I4" s="554"/>
      <c r="J4" s="555"/>
      <c r="K4" s="173"/>
      <c r="L4" s="173"/>
      <c r="M4" s="173"/>
      <c r="N4" s="568"/>
      <c r="O4" s="568"/>
      <c r="P4" s="568"/>
      <c r="Q4" s="566"/>
      <c r="R4" s="566"/>
      <c r="S4" s="566"/>
      <c r="T4" s="7"/>
      <c r="U4" s="7"/>
      <c r="V4" s="7"/>
      <c r="W4" s="7"/>
      <c r="X4" s="7"/>
      <c r="Y4" s="7"/>
    </row>
    <row r="5" spans="1:25" customFormat="1" ht="21" customHeight="1" thickBot="1" x14ac:dyDescent="0.25">
      <c r="A5" s="164" t="s">
        <v>264</v>
      </c>
      <c r="B5" s="169" t="s">
        <v>302</v>
      </c>
      <c r="C5" s="5">
        <f>COUNTIF(C8:C57,"x")</f>
        <v>0</v>
      </c>
      <c r="D5" s="181"/>
      <c r="E5" s="181"/>
      <c r="F5" s="181"/>
      <c r="G5" s="181"/>
      <c r="H5" s="181"/>
      <c r="I5" s="181"/>
      <c r="J5" s="181"/>
      <c r="K5" s="181"/>
      <c r="L5" s="181"/>
      <c r="M5" s="181"/>
      <c r="N5" s="164" t="s">
        <v>265</v>
      </c>
      <c r="O5" s="169" t="s">
        <v>302</v>
      </c>
      <c r="P5" s="49">
        <f>COUNTIF(P8:P57,"x")</f>
        <v>0</v>
      </c>
      <c r="Q5" s="181"/>
      <c r="R5" s="181"/>
      <c r="S5" s="181"/>
      <c r="T5" s="24"/>
      <c r="U5" s="24"/>
      <c r="V5" s="24"/>
      <c r="W5" s="24"/>
      <c r="X5" s="24"/>
      <c r="Y5" s="24"/>
    </row>
    <row r="6" spans="1:25" customFormat="1" ht="63" customHeight="1" x14ac:dyDescent="0.2">
      <c r="A6" s="140" t="s">
        <v>304</v>
      </c>
      <c r="B6" s="183"/>
      <c r="C6" s="153">
        <f>Naam!$E10</f>
        <v>0</v>
      </c>
      <c r="D6" s="193"/>
      <c r="E6" s="546" t="s">
        <v>143</v>
      </c>
      <c r="F6" s="546"/>
      <c r="G6" s="546"/>
      <c r="H6" s="546"/>
      <c r="I6" s="546"/>
      <c r="J6" s="546"/>
      <c r="K6" s="546"/>
      <c r="L6" s="546"/>
      <c r="M6" s="546"/>
      <c r="N6" s="546"/>
      <c r="O6" s="184"/>
      <c r="P6" s="153">
        <f>Naam!$E10</f>
        <v>0</v>
      </c>
      <c r="Q6" s="193"/>
      <c r="R6" s="193"/>
      <c r="S6" s="193"/>
      <c r="T6" s="46"/>
      <c r="U6" s="46"/>
      <c r="V6" s="46"/>
      <c r="W6" s="46"/>
      <c r="X6" s="46"/>
      <c r="Y6" s="46"/>
    </row>
    <row r="7" spans="1:25" customFormat="1" ht="16.5" customHeight="1" thickBot="1" x14ac:dyDescent="0.25">
      <c r="A7" s="189" t="s">
        <v>339</v>
      </c>
      <c r="B7" s="175"/>
      <c r="C7" s="171"/>
      <c r="D7" s="201"/>
      <c r="E7" s="201"/>
      <c r="F7" s="201"/>
      <c r="G7" s="201"/>
      <c r="H7" s="201"/>
      <c r="I7" s="201"/>
      <c r="J7" s="201"/>
      <c r="K7" s="201"/>
      <c r="L7" s="201"/>
      <c r="M7" s="171"/>
      <c r="N7" s="144"/>
      <c r="O7" s="171"/>
      <c r="P7" s="171"/>
      <c r="Q7" s="201"/>
      <c r="R7" s="201"/>
      <c r="S7" s="201"/>
      <c r="T7" s="24"/>
      <c r="U7" s="24"/>
      <c r="V7" s="24"/>
      <c r="W7" s="24"/>
      <c r="X7" s="24"/>
      <c r="Y7" s="24"/>
    </row>
    <row r="8" spans="1:25" customFormat="1" ht="12.75" customHeight="1" x14ac:dyDescent="0.3">
      <c r="A8" s="185" t="s">
        <v>178</v>
      </c>
      <c r="B8" s="180"/>
      <c r="C8" s="45"/>
      <c r="D8" s="172"/>
      <c r="E8" s="173"/>
      <c r="F8" s="173"/>
      <c r="G8" s="202"/>
      <c r="H8" s="202"/>
      <c r="I8" s="202"/>
      <c r="J8" s="202"/>
      <c r="K8" s="202"/>
      <c r="L8" s="202"/>
      <c r="M8" s="174"/>
      <c r="N8" s="144"/>
      <c r="O8" s="174"/>
      <c r="P8" s="23"/>
      <c r="Q8" s="202"/>
      <c r="R8" s="202"/>
      <c r="S8" s="202"/>
      <c r="T8" s="51"/>
      <c r="U8" s="51"/>
      <c r="V8" s="51"/>
      <c r="W8" s="51"/>
      <c r="X8" s="51"/>
      <c r="Y8" s="51"/>
    </row>
    <row r="9" spans="1:25" customFormat="1" ht="12.75" customHeight="1" x14ac:dyDescent="0.3">
      <c r="A9" s="186" t="s">
        <v>188</v>
      </c>
      <c r="B9" s="180"/>
      <c r="C9" s="45"/>
      <c r="D9" s="173"/>
      <c r="E9" s="173"/>
      <c r="F9" s="173"/>
      <c r="G9" s="202"/>
      <c r="H9" s="202"/>
      <c r="I9" s="202"/>
      <c r="J9" s="202"/>
      <c r="K9" s="202"/>
      <c r="L9" s="202"/>
      <c r="M9" s="174"/>
      <c r="N9" s="144"/>
      <c r="O9" s="174"/>
      <c r="P9" s="23"/>
      <c r="Q9" s="202"/>
      <c r="R9" s="202"/>
      <c r="S9" s="202"/>
      <c r="T9" s="51"/>
      <c r="U9" s="51"/>
      <c r="V9" s="51"/>
      <c r="W9" s="51"/>
      <c r="X9" s="51"/>
      <c r="Y9" s="51"/>
    </row>
    <row r="10" spans="1:25" customFormat="1" ht="12.75" customHeight="1" x14ac:dyDescent="0.3">
      <c r="A10" s="186" t="s">
        <v>503</v>
      </c>
      <c r="B10" s="180"/>
      <c r="C10" s="45"/>
      <c r="D10" s="173"/>
      <c r="E10" s="173"/>
      <c r="F10" s="173"/>
      <c r="G10" s="202"/>
      <c r="H10" s="202"/>
      <c r="I10" s="202"/>
      <c r="J10" s="202"/>
      <c r="K10" s="202"/>
      <c r="L10" s="202"/>
      <c r="M10" s="174"/>
      <c r="N10" s="144"/>
      <c r="O10" s="174"/>
      <c r="P10" s="23"/>
      <c r="Q10" s="202"/>
      <c r="R10" s="202"/>
      <c r="S10" s="202"/>
      <c r="T10" s="51"/>
      <c r="U10" s="51"/>
      <c r="V10" s="51"/>
      <c r="W10" s="51"/>
      <c r="X10" s="51"/>
      <c r="Y10" s="51"/>
    </row>
    <row r="11" spans="1:25" customFormat="1" ht="12.75" customHeight="1" x14ac:dyDescent="0.3">
      <c r="A11" s="186" t="s">
        <v>534</v>
      </c>
      <c r="B11" s="180"/>
      <c r="C11" s="45"/>
      <c r="D11" s="173"/>
      <c r="E11" s="173"/>
      <c r="F11" s="173"/>
      <c r="G11" s="202"/>
      <c r="H11" s="202"/>
      <c r="I11" s="202"/>
      <c r="J11" s="202"/>
      <c r="K11" s="202"/>
      <c r="L11" s="202"/>
      <c r="M11" s="174"/>
      <c r="N11" s="144"/>
      <c r="O11" s="174"/>
      <c r="P11" s="23"/>
      <c r="Q11" s="202"/>
      <c r="R11" s="202"/>
      <c r="S11" s="202"/>
      <c r="T11" s="51"/>
      <c r="U11" s="51"/>
      <c r="V11" s="51"/>
      <c r="W11" s="51"/>
      <c r="X11" s="51"/>
      <c r="Y11" s="51"/>
    </row>
    <row r="12" spans="1:25" customFormat="1" ht="12.75" customHeight="1" x14ac:dyDescent="0.3">
      <c r="A12" s="186" t="s">
        <v>314</v>
      </c>
      <c r="B12" s="180"/>
      <c r="C12" s="45"/>
      <c r="D12" s="173"/>
      <c r="E12" s="173"/>
      <c r="F12" s="173"/>
      <c r="G12" s="202"/>
      <c r="H12" s="202"/>
      <c r="I12" s="202"/>
      <c r="J12" s="202"/>
      <c r="K12" s="202"/>
      <c r="L12" s="202"/>
      <c r="M12" s="174"/>
      <c r="N12" s="144"/>
      <c r="O12" s="174"/>
      <c r="P12" s="23"/>
      <c r="Q12" s="202"/>
      <c r="R12" s="202"/>
      <c r="S12" s="202"/>
      <c r="T12" s="51"/>
      <c r="U12" s="51"/>
      <c r="V12" s="51"/>
      <c r="W12" s="51"/>
      <c r="X12" s="51"/>
      <c r="Y12" s="51"/>
    </row>
    <row r="13" spans="1:25" customFormat="1" ht="12.75" customHeight="1" x14ac:dyDescent="0.3">
      <c r="A13" s="186" t="s">
        <v>186</v>
      </c>
      <c r="B13" s="180"/>
      <c r="C13" s="45"/>
      <c r="D13" s="173"/>
      <c r="E13" s="173"/>
      <c r="F13" s="173"/>
      <c r="G13" s="202"/>
      <c r="H13" s="202"/>
      <c r="I13" s="202"/>
      <c r="J13" s="202"/>
      <c r="K13" s="202"/>
      <c r="L13" s="202"/>
      <c r="M13" s="174"/>
      <c r="N13" s="144"/>
      <c r="O13" s="174"/>
      <c r="P13" s="23"/>
      <c r="Q13" s="202"/>
      <c r="R13" s="202"/>
      <c r="S13" s="202"/>
      <c r="T13" s="51"/>
      <c r="U13" s="51"/>
      <c r="V13" s="51"/>
      <c r="W13" s="51"/>
      <c r="X13" s="51"/>
      <c r="Y13" s="51"/>
    </row>
    <row r="14" spans="1:25" customFormat="1" ht="12.75" customHeight="1" x14ac:dyDescent="0.3">
      <c r="A14" s="186" t="s">
        <v>491</v>
      </c>
      <c r="B14" s="180"/>
      <c r="C14" s="45"/>
      <c r="D14" s="173"/>
      <c r="E14" s="173"/>
      <c r="F14" s="173"/>
      <c r="G14" s="202"/>
      <c r="H14" s="202"/>
      <c r="I14" s="202"/>
      <c r="J14" s="202"/>
      <c r="K14" s="202"/>
      <c r="L14" s="202"/>
      <c r="M14" s="174"/>
      <c r="N14" s="144"/>
      <c r="O14" s="174"/>
      <c r="P14" s="23"/>
      <c r="Q14" s="202"/>
      <c r="R14" s="202"/>
      <c r="S14" s="202"/>
      <c r="T14" s="51"/>
      <c r="U14" s="51"/>
      <c r="V14" s="51"/>
      <c r="W14" s="51"/>
      <c r="X14" s="51"/>
      <c r="Y14" s="51"/>
    </row>
    <row r="15" spans="1:25" customFormat="1" ht="12.75" customHeight="1" x14ac:dyDescent="0.3">
      <c r="A15" s="186" t="s">
        <v>536</v>
      </c>
      <c r="B15" s="180"/>
      <c r="C15" s="45"/>
      <c r="D15" s="173"/>
      <c r="E15" s="173"/>
      <c r="F15" s="173"/>
      <c r="G15" s="202"/>
      <c r="H15" s="202"/>
      <c r="I15" s="202"/>
      <c r="J15" s="202"/>
      <c r="K15" s="202"/>
      <c r="L15" s="202"/>
      <c r="M15" s="174"/>
      <c r="N15" s="144"/>
      <c r="O15" s="174"/>
      <c r="P15" s="23"/>
      <c r="Q15" s="202"/>
      <c r="R15" s="202"/>
      <c r="S15" s="202"/>
      <c r="T15" s="51"/>
      <c r="U15" s="51"/>
      <c r="V15" s="51"/>
      <c r="W15" s="51"/>
      <c r="X15" s="51"/>
      <c r="Y15" s="51"/>
    </row>
    <row r="16" spans="1:25" customFormat="1" ht="12.75" customHeight="1" x14ac:dyDescent="0.3">
      <c r="A16" s="186" t="s">
        <v>537</v>
      </c>
      <c r="B16" s="180"/>
      <c r="C16" s="45"/>
      <c r="D16" s="173"/>
      <c r="E16" s="173"/>
      <c r="F16" s="173"/>
      <c r="G16" s="202"/>
      <c r="H16" s="202"/>
      <c r="I16" s="202"/>
      <c r="J16" s="202"/>
      <c r="K16" s="202"/>
      <c r="L16" s="202"/>
      <c r="M16" s="174"/>
      <c r="N16" s="144"/>
      <c r="O16" s="174"/>
      <c r="P16" s="23"/>
      <c r="Q16" s="202"/>
      <c r="R16" s="202"/>
      <c r="S16" s="202"/>
      <c r="T16" s="51"/>
      <c r="U16" s="51"/>
      <c r="V16" s="51"/>
      <c r="W16" s="51"/>
      <c r="X16" s="51"/>
      <c r="Y16" s="51"/>
    </row>
    <row r="17" spans="1:25" customFormat="1" ht="12.75" customHeight="1" x14ac:dyDescent="0.3">
      <c r="A17" s="186" t="s">
        <v>487</v>
      </c>
      <c r="B17" s="180"/>
      <c r="C17" s="45"/>
      <c r="D17" s="173"/>
      <c r="E17" s="173"/>
      <c r="F17" s="173"/>
      <c r="G17" s="202"/>
      <c r="H17" s="202"/>
      <c r="I17" s="202"/>
      <c r="J17" s="202"/>
      <c r="K17" s="202"/>
      <c r="L17" s="202"/>
      <c r="M17" s="174"/>
      <c r="N17" s="144"/>
      <c r="O17" s="174"/>
      <c r="P17" s="23"/>
      <c r="Q17" s="202"/>
      <c r="R17" s="202"/>
      <c r="S17" s="202"/>
      <c r="T17" s="51"/>
      <c r="U17" s="51"/>
      <c r="V17" s="51"/>
      <c r="W17" s="51"/>
      <c r="X17" s="51"/>
      <c r="Y17" s="51"/>
    </row>
    <row r="18" spans="1:25" customFormat="1" ht="12.75" customHeight="1" x14ac:dyDescent="0.3">
      <c r="A18" s="186" t="s">
        <v>187</v>
      </c>
      <c r="B18" s="180"/>
      <c r="C18" s="45"/>
      <c r="D18" s="173"/>
      <c r="E18" s="173"/>
      <c r="F18" s="173"/>
      <c r="G18" s="202"/>
      <c r="H18" s="202"/>
      <c r="I18" s="202"/>
      <c r="J18" s="202"/>
      <c r="K18" s="202"/>
      <c r="L18" s="202"/>
      <c r="M18" s="174"/>
      <c r="N18" s="144"/>
      <c r="O18" s="174"/>
      <c r="P18" s="23"/>
      <c r="Q18" s="202"/>
      <c r="R18" s="202"/>
      <c r="S18" s="202"/>
      <c r="T18" s="51"/>
      <c r="U18" s="51"/>
      <c r="V18" s="51"/>
      <c r="W18" s="51"/>
      <c r="X18" s="51"/>
      <c r="Y18" s="51"/>
    </row>
    <row r="19" spans="1:25" customFormat="1" ht="12.75" customHeight="1" x14ac:dyDescent="0.3">
      <c r="A19" s="186" t="s">
        <v>539</v>
      </c>
      <c r="B19" s="180"/>
      <c r="C19" s="45"/>
      <c r="D19" s="173"/>
      <c r="E19" s="173"/>
      <c r="F19" s="173"/>
      <c r="G19" s="202"/>
      <c r="H19" s="202"/>
      <c r="I19" s="202"/>
      <c r="J19" s="202"/>
      <c r="K19" s="202"/>
      <c r="L19" s="202"/>
      <c r="M19" s="174"/>
      <c r="N19" s="144"/>
      <c r="O19" s="174"/>
      <c r="P19" s="23"/>
      <c r="Q19" s="202"/>
      <c r="R19" s="202"/>
      <c r="S19" s="202"/>
      <c r="T19" s="51"/>
      <c r="U19" s="51"/>
      <c r="V19" s="51"/>
      <c r="W19" s="51"/>
      <c r="X19" s="51"/>
      <c r="Y19" s="51"/>
    </row>
    <row r="20" spans="1:25" customFormat="1" ht="12.75" customHeight="1" thickBot="1" x14ac:dyDescent="0.35">
      <c r="A20" s="187" t="s">
        <v>177</v>
      </c>
      <c r="B20" s="180"/>
      <c r="C20" s="45"/>
      <c r="D20" s="173"/>
      <c r="E20" s="173"/>
      <c r="F20" s="173"/>
      <c r="G20" s="202"/>
      <c r="H20" s="202"/>
      <c r="I20" s="202"/>
      <c r="J20" s="202"/>
      <c r="K20" s="202"/>
      <c r="L20" s="202"/>
      <c r="M20" s="174"/>
      <c r="N20" s="144"/>
      <c r="O20" s="174"/>
      <c r="P20" s="23"/>
      <c r="Q20" s="202"/>
      <c r="R20" s="202"/>
      <c r="S20" s="202"/>
      <c r="T20" s="51"/>
      <c r="U20" s="51"/>
      <c r="V20" s="51"/>
      <c r="W20" s="51"/>
      <c r="X20" s="51"/>
      <c r="Y20" s="51"/>
    </row>
    <row r="21" spans="1:25" customFormat="1" ht="16.5" customHeight="1" thickBot="1" x14ac:dyDescent="0.35">
      <c r="A21" s="189" t="s">
        <v>340</v>
      </c>
      <c r="B21" s="175"/>
      <c r="C21" s="171"/>
      <c r="D21" s="173"/>
      <c r="E21" s="173"/>
      <c r="F21" s="173"/>
      <c r="G21" s="201"/>
      <c r="H21" s="201"/>
      <c r="I21" s="201"/>
      <c r="J21" s="201"/>
      <c r="K21" s="201"/>
      <c r="L21" s="201"/>
      <c r="M21" s="171"/>
      <c r="N21" s="144"/>
      <c r="O21" s="171"/>
      <c r="P21" s="171"/>
      <c r="Q21" s="201"/>
      <c r="R21" s="201"/>
      <c r="S21" s="201"/>
      <c r="T21" s="18"/>
      <c r="U21" s="18"/>
      <c r="V21" s="18"/>
      <c r="W21" s="18"/>
      <c r="X21" s="18"/>
      <c r="Y21" s="18"/>
    </row>
    <row r="22" spans="1:25" customFormat="1" ht="12.75" customHeight="1" x14ac:dyDescent="0.3">
      <c r="A22" s="185" t="s">
        <v>189</v>
      </c>
      <c r="B22" s="180"/>
      <c r="C22" s="45"/>
      <c r="D22" s="173"/>
      <c r="E22" s="173"/>
      <c r="F22" s="173"/>
      <c r="G22" s="202"/>
      <c r="H22" s="202"/>
      <c r="I22" s="202"/>
      <c r="J22" s="202"/>
      <c r="K22" s="202"/>
      <c r="L22" s="202"/>
      <c r="M22" s="174"/>
      <c r="N22" s="144"/>
      <c r="O22" s="174"/>
      <c r="P22" s="23"/>
      <c r="Q22" s="202"/>
      <c r="R22" s="202"/>
      <c r="S22" s="202"/>
      <c r="T22" s="51"/>
      <c r="U22" s="51"/>
      <c r="V22" s="51"/>
      <c r="W22" s="51"/>
      <c r="X22" s="51"/>
      <c r="Y22" s="51"/>
    </row>
    <row r="23" spans="1:25" customFormat="1" ht="12.75" customHeight="1" x14ac:dyDescent="0.3">
      <c r="A23" s="186" t="s">
        <v>179</v>
      </c>
      <c r="B23" s="180"/>
      <c r="C23" s="45"/>
      <c r="D23" s="173"/>
      <c r="E23" s="173"/>
      <c r="F23" s="173"/>
      <c r="G23" s="202"/>
      <c r="H23" s="202"/>
      <c r="I23" s="202"/>
      <c r="J23" s="202"/>
      <c r="K23" s="202"/>
      <c r="L23" s="202"/>
      <c r="M23" s="174"/>
      <c r="N23" s="144"/>
      <c r="O23" s="174"/>
      <c r="P23" s="23"/>
      <c r="Q23" s="202"/>
      <c r="R23" s="202"/>
      <c r="S23" s="202"/>
      <c r="T23" s="51"/>
      <c r="U23" s="51"/>
      <c r="V23" s="51"/>
      <c r="W23" s="51"/>
      <c r="X23" s="51"/>
      <c r="Y23" s="51"/>
    </row>
    <row r="24" spans="1:25" customFormat="1" ht="12.75" customHeight="1" x14ac:dyDescent="0.3">
      <c r="A24" s="186" t="s">
        <v>488</v>
      </c>
      <c r="B24" s="180"/>
      <c r="C24" s="45"/>
      <c r="D24" s="173"/>
      <c r="E24" s="173"/>
      <c r="F24" s="173"/>
      <c r="G24" s="202"/>
      <c r="H24" s="202"/>
      <c r="I24" s="202"/>
      <c r="J24" s="202"/>
      <c r="K24" s="202"/>
      <c r="L24" s="202"/>
      <c r="M24" s="174"/>
      <c r="N24" s="144"/>
      <c r="O24" s="174"/>
      <c r="P24" s="23"/>
      <c r="Q24" s="202"/>
      <c r="R24" s="202"/>
      <c r="S24" s="202"/>
      <c r="T24" s="51"/>
      <c r="U24" s="51"/>
      <c r="V24" s="51"/>
      <c r="W24" s="51"/>
      <c r="X24" s="51"/>
      <c r="Y24" s="51"/>
    </row>
    <row r="25" spans="1:25" customFormat="1" ht="12.75" customHeight="1" x14ac:dyDescent="0.3">
      <c r="A25" s="186" t="s">
        <v>180</v>
      </c>
      <c r="B25" s="180"/>
      <c r="C25" s="45"/>
      <c r="D25" s="173"/>
      <c r="E25" s="173"/>
      <c r="F25" s="173"/>
      <c r="G25" s="202"/>
      <c r="H25" s="202"/>
      <c r="I25" s="202"/>
      <c r="J25" s="202"/>
      <c r="K25" s="202"/>
      <c r="L25" s="202"/>
      <c r="M25" s="174"/>
      <c r="N25" s="144"/>
      <c r="O25" s="174"/>
      <c r="P25" s="23"/>
      <c r="Q25" s="202"/>
      <c r="R25" s="202"/>
      <c r="S25" s="202"/>
      <c r="T25" s="51"/>
      <c r="U25" s="51"/>
      <c r="V25" s="51"/>
      <c r="W25" s="51"/>
      <c r="X25" s="51"/>
      <c r="Y25" s="51"/>
    </row>
    <row r="26" spans="1:25" customFormat="1" ht="12.75" customHeight="1" thickBot="1" x14ac:dyDescent="0.35">
      <c r="A26" s="187" t="s">
        <v>489</v>
      </c>
      <c r="B26" s="180"/>
      <c r="C26" s="45"/>
      <c r="D26" s="173"/>
      <c r="E26" s="173"/>
      <c r="F26" s="173"/>
      <c r="G26" s="202"/>
      <c r="H26" s="202"/>
      <c r="I26" s="202"/>
      <c r="J26" s="202"/>
      <c r="K26" s="202"/>
      <c r="L26" s="202"/>
      <c r="M26" s="174"/>
      <c r="N26" s="144"/>
      <c r="O26" s="174"/>
      <c r="P26" s="23"/>
      <c r="Q26" s="202"/>
      <c r="R26" s="202"/>
      <c r="S26" s="202"/>
      <c r="T26" s="51"/>
      <c r="U26" s="51"/>
      <c r="V26" s="51"/>
      <c r="W26" s="51"/>
      <c r="X26" s="51"/>
      <c r="Y26" s="51"/>
    </row>
    <row r="27" spans="1:25" customFormat="1" ht="16.5" customHeight="1" thickBot="1" x14ac:dyDescent="0.35">
      <c r="A27" s="189" t="s">
        <v>502</v>
      </c>
      <c r="B27" s="175"/>
      <c r="C27" s="171"/>
      <c r="D27" s="173"/>
      <c r="E27" s="173"/>
      <c r="F27" s="173"/>
      <c r="G27" s="201"/>
      <c r="H27" s="201"/>
      <c r="I27" s="201"/>
      <c r="J27" s="201"/>
      <c r="K27" s="201"/>
      <c r="L27" s="201"/>
      <c r="M27" s="171"/>
      <c r="N27" s="144"/>
      <c r="O27" s="171"/>
      <c r="P27" s="171"/>
      <c r="Q27" s="201"/>
      <c r="R27" s="201"/>
      <c r="S27" s="201"/>
      <c r="T27" s="18"/>
      <c r="U27" s="18"/>
      <c r="V27" s="18"/>
      <c r="W27" s="18"/>
      <c r="X27" s="18"/>
      <c r="Y27" s="18"/>
    </row>
    <row r="28" spans="1:25" customFormat="1" ht="12.75" customHeight="1" x14ac:dyDescent="0.3">
      <c r="A28" s="185" t="s">
        <v>182</v>
      </c>
      <c r="B28" s="180"/>
      <c r="C28" s="45"/>
      <c r="D28" s="173"/>
      <c r="E28" s="173"/>
      <c r="F28" s="173"/>
      <c r="G28" s="202"/>
      <c r="H28" s="202"/>
      <c r="I28" s="202"/>
      <c r="J28" s="202"/>
      <c r="K28" s="202"/>
      <c r="L28" s="202"/>
      <c r="M28" s="174"/>
      <c r="N28" s="144"/>
      <c r="O28" s="174"/>
      <c r="P28" s="23"/>
      <c r="Q28" s="202"/>
      <c r="R28" s="202"/>
      <c r="S28" s="202"/>
      <c r="T28" s="51"/>
      <c r="U28" s="51"/>
      <c r="V28" s="51"/>
      <c r="W28" s="51"/>
      <c r="X28" s="51"/>
      <c r="Y28" s="51"/>
    </row>
    <row r="29" spans="1:25" customFormat="1" ht="12.75" customHeight="1" x14ac:dyDescent="0.3">
      <c r="A29" s="186" t="s">
        <v>542</v>
      </c>
      <c r="B29" s="180"/>
      <c r="C29" s="45"/>
      <c r="D29" s="173"/>
      <c r="E29" s="173"/>
      <c r="F29" s="173"/>
      <c r="G29" s="202"/>
      <c r="H29" s="202"/>
      <c r="I29" s="202"/>
      <c r="J29" s="202"/>
      <c r="K29" s="202"/>
      <c r="L29" s="202"/>
      <c r="M29" s="174"/>
      <c r="N29" s="144"/>
      <c r="O29" s="174"/>
      <c r="P29" s="23"/>
      <c r="Q29" s="202"/>
      <c r="R29" s="202"/>
      <c r="S29" s="202"/>
      <c r="T29" s="51"/>
      <c r="U29" s="51"/>
      <c r="V29" s="51"/>
      <c r="W29" s="51"/>
      <c r="X29" s="51"/>
      <c r="Y29" s="51"/>
    </row>
    <row r="30" spans="1:25" customFormat="1" ht="12.75" customHeight="1" x14ac:dyDescent="0.3">
      <c r="A30" s="186" t="s">
        <v>183</v>
      </c>
      <c r="B30" s="180"/>
      <c r="C30" s="45"/>
      <c r="D30" s="173"/>
      <c r="E30" s="173"/>
      <c r="F30" s="173"/>
      <c r="G30" s="202"/>
      <c r="H30" s="202"/>
      <c r="I30" s="202"/>
      <c r="J30" s="202"/>
      <c r="K30" s="202"/>
      <c r="L30" s="202"/>
      <c r="M30" s="174"/>
      <c r="N30" s="144"/>
      <c r="O30" s="174"/>
      <c r="P30" s="23"/>
      <c r="Q30" s="202"/>
      <c r="R30" s="202"/>
      <c r="S30" s="202"/>
      <c r="T30" s="51"/>
      <c r="U30" s="51"/>
      <c r="V30" s="51"/>
      <c r="W30" s="51"/>
      <c r="X30" s="51"/>
      <c r="Y30" s="51"/>
    </row>
    <row r="31" spans="1:25" customFormat="1" ht="12.75" customHeight="1" x14ac:dyDescent="0.3">
      <c r="A31" s="186" t="s">
        <v>490</v>
      </c>
      <c r="B31" s="180"/>
      <c r="C31" s="45"/>
      <c r="D31" s="173"/>
      <c r="E31" s="173"/>
      <c r="F31" s="173"/>
      <c r="G31" s="202"/>
      <c r="H31" s="202"/>
      <c r="I31" s="202"/>
      <c r="J31" s="202"/>
      <c r="K31" s="202"/>
      <c r="L31" s="202"/>
      <c r="M31" s="174"/>
      <c r="N31" s="144"/>
      <c r="O31" s="174"/>
      <c r="P31" s="23"/>
      <c r="Q31" s="202"/>
      <c r="R31" s="202"/>
      <c r="S31" s="202"/>
      <c r="T31" s="51"/>
      <c r="U31" s="51"/>
      <c r="V31" s="51"/>
      <c r="W31" s="51"/>
      <c r="X31" s="51"/>
      <c r="Y31" s="51"/>
    </row>
    <row r="32" spans="1:25" customFormat="1" ht="12.75" customHeight="1" x14ac:dyDescent="0.3">
      <c r="A32" s="186" t="s">
        <v>544</v>
      </c>
      <c r="B32" s="180"/>
      <c r="C32" s="45"/>
      <c r="D32" s="173"/>
      <c r="E32" s="173"/>
      <c r="F32" s="173"/>
      <c r="G32" s="202"/>
      <c r="H32" s="202"/>
      <c r="I32" s="202"/>
      <c r="J32" s="202"/>
      <c r="K32" s="202"/>
      <c r="L32" s="202"/>
      <c r="M32" s="174"/>
      <c r="N32" s="144"/>
      <c r="O32" s="174"/>
      <c r="P32" s="23"/>
      <c r="Q32" s="202"/>
      <c r="R32" s="202"/>
      <c r="S32" s="202"/>
      <c r="T32" s="51"/>
      <c r="U32" s="51"/>
      <c r="V32" s="51"/>
      <c r="W32" s="51"/>
      <c r="X32" s="51"/>
      <c r="Y32" s="51"/>
    </row>
    <row r="33" spans="1:25" customFormat="1" ht="12.75" customHeight="1" x14ac:dyDescent="0.3">
      <c r="A33" s="186" t="s">
        <v>181</v>
      </c>
      <c r="B33" s="180"/>
      <c r="C33" s="45"/>
      <c r="D33" s="173"/>
      <c r="E33" s="173"/>
      <c r="F33" s="173"/>
      <c r="G33" s="202"/>
      <c r="H33" s="202"/>
      <c r="I33" s="202"/>
      <c r="J33" s="202"/>
      <c r="K33" s="202"/>
      <c r="L33" s="202"/>
      <c r="M33" s="174"/>
      <c r="N33" s="144"/>
      <c r="O33" s="174"/>
      <c r="P33" s="23"/>
      <c r="Q33" s="202"/>
      <c r="R33" s="202"/>
      <c r="S33" s="202"/>
      <c r="T33" s="51"/>
      <c r="U33" s="51"/>
      <c r="V33" s="51"/>
      <c r="W33" s="51"/>
      <c r="X33" s="51"/>
      <c r="Y33" s="51"/>
    </row>
    <row r="34" spans="1:25" customFormat="1" ht="12.75" customHeight="1" x14ac:dyDescent="0.3">
      <c r="A34" s="186" t="s">
        <v>545</v>
      </c>
      <c r="B34" s="180"/>
      <c r="C34" s="45"/>
      <c r="D34" s="173"/>
      <c r="E34" s="173"/>
      <c r="F34" s="173"/>
      <c r="G34" s="202"/>
      <c r="H34" s="202"/>
      <c r="I34" s="202"/>
      <c r="J34" s="202"/>
      <c r="K34" s="202"/>
      <c r="L34" s="202"/>
      <c r="M34" s="174"/>
      <c r="N34" s="144"/>
      <c r="O34" s="174"/>
      <c r="P34" s="23"/>
      <c r="Q34" s="202"/>
      <c r="R34" s="202"/>
      <c r="S34" s="202"/>
      <c r="T34" s="51"/>
      <c r="U34" s="51"/>
      <c r="V34" s="51"/>
      <c r="W34" s="51"/>
      <c r="X34" s="51"/>
      <c r="Y34" s="51"/>
    </row>
    <row r="35" spans="1:25" customFormat="1" ht="12.75" customHeight="1" x14ac:dyDescent="0.3">
      <c r="A35" s="186" t="s">
        <v>546</v>
      </c>
      <c r="B35" s="180"/>
      <c r="C35" s="45"/>
      <c r="D35" s="173"/>
      <c r="E35" s="173"/>
      <c r="F35" s="173"/>
      <c r="G35" s="202"/>
      <c r="H35" s="202"/>
      <c r="I35" s="202"/>
      <c r="J35" s="202"/>
      <c r="K35" s="202"/>
      <c r="L35" s="202"/>
      <c r="M35" s="174"/>
      <c r="N35" s="144"/>
      <c r="O35" s="174"/>
      <c r="P35" s="23"/>
      <c r="Q35" s="202"/>
      <c r="R35" s="202"/>
      <c r="S35" s="202"/>
      <c r="T35" s="51"/>
      <c r="U35" s="51"/>
      <c r="V35" s="51"/>
      <c r="W35" s="51"/>
      <c r="X35" s="51"/>
      <c r="Y35" s="51"/>
    </row>
    <row r="36" spans="1:25" customFormat="1" ht="12.75" customHeight="1" x14ac:dyDescent="0.3">
      <c r="A36" s="186" t="s">
        <v>547</v>
      </c>
      <c r="B36" s="180"/>
      <c r="C36" s="45"/>
      <c r="D36" s="173"/>
      <c r="E36" s="173"/>
      <c r="F36" s="173"/>
      <c r="G36" s="202"/>
      <c r="H36" s="202"/>
      <c r="I36" s="202"/>
      <c r="J36" s="202"/>
      <c r="K36" s="202"/>
      <c r="L36" s="202"/>
      <c r="M36" s="174"/>
      <c r="N36" s="144"/>
      <c r="O36" s="174"/>
      <c r="P36" s="23"/>
      <c r="Q36" s="202"/>
      <c r="R36" s="202"/>
      <c r="S36" s="202"/>
      <c r="T36" s="51"/>
      <c r="U36" s="51"/>
      <c r="V36" s="51"/>
      <c r="W36" s="51"/>
      <c r="X36" s="51"/>
      <c r="Y36" s="51"/>
    </row>
    <row r="37" spans="1:25" customFormat="1" ht="12.75" customHeight="1" x14ac:dyDescent="0.3">
      <c r="A37" s="186" t="s">
        <v>548</v>
      </c>
      <c r="B37" s="180"/>
      <c r="C37" s="45"/>
      <c r="D37" s="173"/>
      <c r="E37" s="173"/>
      <c r="F37" s="173"/>
      <c r="G37" s="202"/>
      <c r="H37" s="202"/>
      <c r="I37" s="202"/>
      <c r="J37" s="202"/>
      <c r="K37" s="202"/>
      <c r="L37" s="202"/>
      <c r="M37" s="174"/>
      <c r="N37" s="144"/>
      <c r="O37" s="174"/>
      <c r="P37" s="23"/>
      <c r="Q37" s="202"/>
      <c r="R37" s="202"/>
      <c r="S37" s="202"/>
      <c r="T37" s="51"/>
      <c r="U37" s="51"/>
      <c r="V37" s="51"/>
      <c r="W37" s="51"/>
      <c r="X37" s="51"/>
      <c r="Y37" s="51"/>
    </row>
    <row r="38" spans="1:25" customFormat="1" ht="12.75" customHeight="1" thickBot="1" x14ac:dyDescent="0.35">
      <c r="A38" s="187" t="s">
        <v>549</v>
      </c>
      <c r="B38" s="180"/>
      <c r="C38" s="45"/>
      <c r="D38" s="173"/>
      <c r="E38" s="173"/>
      <c r="F38" s="173"/>
      <c r="G38" s="202"/>
      <c r="H38" s="202"/>
      <c r="I38" s="202"/>
      <c r="J38" s="202"/>
      <c r="K38" s="202"/>
      <c r="L38" s="202"/>
      <c r="M38" s="174"/>
      <c r="N38" s="144"/>
      <c r="O38" s="174"/>
      <c r="P38" s="23"/>
      <c r="Q38" s="202"/>
      <c r="R38" s="202"/>
      <c r="S38" s="202"/>
      <c r="T38" s="51"/>
      <c r="U38" s="51"/>
      <c r="V38" s="51"/>
      <c r="W38" s="51"/>
      <c r="X38" s="51"/>
      <c r="Y38" s="51"/>
    </row>
    <row r="39" spans="1:25" customFormat="1" ht="16.5" customHeight="1" thickBot="1" x14ac:dyDescent="0.35">
      <c r="A39" s="189" t="s">
        <v>206</v>
      </c>
      <c r="B39" s="175"/>
      <c r="C39" s="171"/>
      <c r="D39" s="173"/>
      <c r="E39" s="173"/>
      <c r="F39" s="173"/>
      <c r="G39" s="201"/>
      <c r="H39" s="201"/>
      <c r="I39" s="201"/>
      <c r="J39" s="201"/>
      <c r="K39" s="201"/>
      <c r="L39" s="201"/>
      <c r="M39" s="171"/>
      <c r="N39" s="144"/>
      <c r="O39" s="171"/>
      <c r="P39" s="171"/>
      <c r="Q39" s="201"/>
      <c r="R39" s="201"/>
      <c r="S39" s="201"/>
      <c r="T39" s="18"/>
      <c r="U39" s="18"/>
      <c r="V39" s="18"/>
      <c r="W39" s="18"/>
      <c r="X39" s="18"/>
      <c r="Y39" s="18"/>
    </row>
    <row r="40" spans="1:25" customFormat="1" ht="12.75" customHeight="1" x14ac:dyDescent="0.3">
      <c r="A40" s="185" t="s">
        <v>550</v>
      </c>
      <c r="B40" s="180"/>
      <c r="C40" s="45"/>
      <c r="D40" s="173"/>
      <c r="E40" s="173"/>
      <c r="F40" s="173"/>
      <c r="G40" s="202"/>
      <c r="H40" s="202"/>
      <c r="I40" s="202"/>
      <c r="J40" s="202"/>
      <c r="K40" s="202"/>
      <c r="L40" s="202"/>
      <c r="M40" s="174"/>
      <c r="N40" s="144"/>
      <c r="O40" s="174"/>
      <c r="P40" s="23"/>
      <c r="Q40" s="202"/>
      <c r="R40" s="202"/>
      <c r="S40" s="202"/>
      <c r="T40" s="51"/>
      <c r="U40" s="51"/>
      <c r="V40" s="51"/>
      <c r="W40" s="51"/>
      <c r="X40" s="51"/>
      <c r="Y40" s="51"/>
    </row>
    <row r="41" spans="1:25" customFormat="1" ht="12.75" customHeight="1" x14ac:dyDescent="0.3">
      <c r="A41" s="186" t="s">
        <v>551</v>
      </c>
      <c r="B41" s="180"/>
      <c r="C41" s="45"/>
      <c r="D41" s="173"/>
      <c r="E41" s="173"/>
      <c r="F41" s="173"/>
      <c r="G41" s="202"/>
      <c r="H41" s="202"/>
      <c r="I41" s="202"/>
      <c r="J41" s="202"/>
      <c r="K41" s="202"/>
      <c r="L41" s="202"/>
      <c r="M41" s="174"/>
      <c r="N41" s="144"/>
      <c r="O41" s="174"/>
      <c r="P41" s="23"/>
      <c r="Q41" s="202"/>
      <c r="R41" s="202"/>
      <c r="S41" s="202"/>
      <c r="T41" s="51"/>
      <c r="U41" s="51"/>
      <c r="V41" s="51"/>
      <c r="W41" s="51"/>
      <c r="X41" s="51"/>
      <c r="Y41" s="51"/>
    </row>
    <row r="42" spans="1:25" customFormat="1" ht="12.75" customHeight="1" x14ac:dyDescent="0.3">
      <c r="A42" s="186" t="s">
        <v>552</v>
      </c>
      <c r="B42" s="180"/>
      <c r="C42" s="45"/>
      <c r="D42" s="173"/>
      <c r="E42" s="173"/>
      <c r="F42" s="173"/>
      <c r="G42" s="202"/>
      <c r="H42" s="202"/>
      <c r="I42" s="202"/>
      <c r="J42" s="202"/>
      <c r="K42" s="202"/>
      <c r="L42" s="202"/>
      <c r="M42" s="174"/>
      <c r="N42" s="144"/>
      <c r="O42" s="174"/>
      <c r="P42" s="23"/>
      <c r="Q42" s="202"/>
      <c r="R42" s="202"/>
      <c r="S42" s="202"/>
      <c r="T42" s="51"/>
      <c r="U42" s="51"/>
      <c r="V42" s="51"/>
      <c r="W42" s="51"/>
      <c r="X42" s="51"/>
      <c r="Y42" s="51"/>
    </row>
    <row r="43" spans="1:25" customFormat="1" ht="12.75" customHeight="1" x14ac:dyDescent="0.3">
      <c r="A43" s="186" t="s">
        <v>185</v>
      </c>
      <c r="B43" s="180"/>
      <c r="C43" s="45"/>
      <c r="D43" s="173"/>
      <c r="E43" s="173"/>
      <c r="F43" s="173"/>
      <c r="G43" s="202"/>
      <c r="H43" s="202"/>
      <c r="I43" s="202"/>
      <c r="J43" s="202"/>
      <c r="K43" s="202"/>
      <c r="L43" s="202"/>
      <c r="M43" s="174"/>
      <c r="N43" s="144"/>
      <c r="O43" s="174"/>
      <c r="P43" s="23"/>
      <c r="Q43" s="202"/>
      <c r="R43" s="202"/>
      <c r="S43" s="202"/>
      <c r="T43" s="51"/>
      <c r="U43" s="51"/>
      <c r="V43" s="51"/>
      <c r="W43" s="51"/>
      <c r="X43" s="51"/>
      <c r="Y43" s="51"/>
    </row>
    <row r="44" spans="1:25" customFormat="1" ht="12.75" customHeight="1" x14ac:dyDescent="0.3">
      <c r="A44" s="186" t="s">
        <v>553</v>
      </c>
      <c r="B44" s="180"/>
      <c r="C44" s="45"/>
      <c r="D44" s="173"/>
      <c r="E44" s="173"/>
      <c r="F44" s="173"/>
      <c r="G44" s="202"/>
      <c r="H44" s="202"/>
      <c r="I44" s="202"/>
      <c r="J44" s="202"/>
      <c r="K44" s="202"/>
      <c r="L44" s="202"/>
      <c r="M44" s="174"/>
      <c r="N44" s="144"/>
      <c r="O44" s="174"/>
      <c r="P44" s="23"/>
      <c r="Q44" s="202"/>
      <c r="R44" s="202"/>
      <c r="S44" s="202"/>
      <c r="T44" s="51"/>
      <c r="U44" s="51"/>
      <c r="V44" s="51"/>
      <c r="W44" s="51"/>
      <c r="X44" s="51"/>
      <c r="Y44" s="51"/>
    </row>
    <row r="45" spans="1:25" customFormat="1" ht="12.75" customHeight="1" x14ac:dyDescent="0.3">
      <c r="A45" s="186" t="s">
        <v>554</v>
      </c>
      <c r="B45" s="180"/>
      <c r="C45" s="45"/>
      <c r="D45" s="173"/>
      <c r="E45" s="173"/>
      <c r="F45" s="173"/>
      <c r="G45" s="202"/>
      <c r="H45" s="202"/>
      <c r="I45" s="202"/>
      <c r="J45" s="202"/>
      <c r="K45" s="202"/>
      <c r="L45" s="202"/>
      <c r="M45" s="174"/>
      <c r="N45" s="144"/>
      <c r="O45" s="174"/>
      <c r="P45" s="23"/>
      <c r="Q45" s="202"/>
      <c r="R45" s="202"/>
      <c r="S45" s="202"/>
      <c r="T45" s="51"/>
      <c r="U45" s="51"/>
      <c r="V45" s="51"/>
      <c r="W45" s="51"/>
      <c r="X45" s="51"/>
      <c r="Y45" s="51"/>
    </row>
    <row r="46" spans="1:25" customFormat="1" ht="12.75" customHeight="1" x14ac:dyDescent="0.3">
      <c r="A46" s="186" t="s">
        <v>208</v>
      </c>
      <c r="B46" s="180"/>
      <c r="C46" s="45"/>
      <c r="D46" s="173"/>
      <c r="E46" s="173"/>
      <c r="F46" s="173"/>
      <c r="G46" s="202"/>
      <c r="H46" s="202"/>
      <c r="I46" s="202"/>
      <c r="J46" s="202"/>
      <c r="K46" s="202"/>
      <c r="L46" s="202"/>
      <c r="M46" s="174"/>
      <c r="N46" s="144"/>
      <c r="O46" s="174"/>
      <c r="P46" s="23"/>
      <c r="Q46" s="202"/>
      <c r="R46" s="202"/>
      <c r="S46" s="202"/>
      <c r="T46" s="51"/>
      <c r="U46" s="51"/>
      <c r="V46" s="51"/>
      <c r="W46" s="51"/>
      <c r="X46" s="51"/>
      <c r="Y46" s="51"/>
    </row>
    <row r="47" spans="1:25" customFormat="1" ht="12.75" customHeight="1" x14ac:dyDescent="0.3">
      <c r="A47" s="186" t="s">
        <v>0</v>
      </c>
      <c r="B47" s="180"/>
      <c r="C47" s="45"/>
      <c r="D47" s="173"/>
      <c r="E47" s="173"/>
      <c r="F47" s="173"/>
      <c r="G47" s="202"/>
      <c r="H47" s="202"/>
      <c r="I47" s="202"/>
      <c r="J47" s="202"/>
      <c r="K47" s="202"/>
      <c r="L47" s="202"/>
      <c r="M47" s="174"/>
      <c r="N47" s="144"/>
      <c r="O47" s="174"/>
      <c r="P47" s="23"/>
      <c r="Q47" s="202"/>
      <c r="R47" s="202"/>
      <c r="S47" s="202"/>
      <c r="T47" s="51"/>
      <c r="U47" s="51"/>
      <c r="V47" s="51"/>
      <c r="W47" s="51"/>
      <c r="X47" s="51"/>
      <c r="Y47" s="51"/>
    </row>
    <row r="48" spans="1:25" customFormat="1" ht="12.75" customHeight="1" x14ac:dyDescent="0.3">
      <c r="A48" s="186" t="s">
        <v>1</v>
      </c>
      <c r="B48" s="180"/>
      <c r="C48" s="45"/>
      <c r="D48" s="173"/>
      <c r="E48" s="173"/>
      <c r="F48" s="173"/>
      <c r="G48" s="202"/>
      <c r="H48" s="202"/>
      <c r="I48" s="202"/>
      <c r="J48" s="202"/>
      <c r="K48" s="202"/>
      <c r="L48" s="202"/>
      <c r="M48" s="174"/>
      <c r="N48" s="144"/>
      <c r="O48" s="174"/>
      <c r="P48" s="23"/>
      <c r="Q48" s="202"/>
      <c r="R48" s="202"/>
      <c r="S48" s="202"/>
      <c r="T48" s="51"/>
      <c r="U48" s="51"/>
      <c r="V48" s="51"/>
      <c r="W48" s="51"/>
      <c r="X48" s="51"/>
      <c r="Y48" s="51"/>
    </row>
    <row r="49" spans="1:25" customFormat="1" ht="12.75" customHeight="1" x14ac:dyDescent="0.3">
      <c r="A49" s="186" t="s">
        <v>205</v>
      </c>
      <c r="B49" s="180"/>
      <c r="C49" s="45"/>
      <c r="D49" s="173"/>
      <c r="E49" s="173"/>
      <c r="F49" s="173"/>
      <c r="G49" s="202"/>
      <c r="H49" s="202"/>
      <c r="I49" s="202"/>
      <c r="J49" s="202"/>
      <c r="K49" s="202"/>
      <c r="L49" s="202"/>
      <c r="M49" s="174"/>
      <c r="N49" s="144"/>
      <c r="O49" s="174"/>
      <c r="P49" s="23"/>
      <c r="Q49" s="202"/>
      <c r="R49" s="202"/>
      <c r="S49" s="202"/>
      <c r="T49" s="51"/>
      <c r="U49" s="51"/>
      <c r="V49" s="51"/>
      <c r="W49" s="51"/>
      <c r="X49" s="51"/>
      <c r="Y49" s="51"/>
    </row>
    <row r="50" spans="1:25" customFormat="1" ht="12.75" customHeight="1" thickBot="1" x14ac:dyDescent="0.35">
      <c r="A50" s="187" t="s">
        <v>184</v>
      </c>
      <c r="B50" s="180"/>
      <c r="C50" s="45"/>
      <c r="D50" s="173"/>
      <c r="E50" s="173"/>
      <c r="F50" s="173"/>
      <c r="G50" s="202"/>
      <c r="H50" s="202"/>
      <c r="I50" s="202"/>
      <c r="J50" s="202"/>
      <c r="K50" s="202"/>
      <c r="L50" s="202"/>
      <c r="M50" s="174"/>
      <c r="N50" s="144"/>
      <c r="O50" s="174"/>
      <c r="P50" s="23"/>
      <c r="Q50" s="202"/>
      <c r="R50" s="202"/>
      <c r="S50" s="202"/>
      <c r="T50" s="51"/>
      <c r="U50" s="51"/>
      <c r="V50" s="51"/>
      <c r="W50" s="51"/>
      <c r="X50" s="51"/>
      <c r="Y50" s="51"/>
    </row>
    <row r="51" spans="1:25" customFormat="1" ht="16.5" customHeight="1" thickBot="1" x14ac:dyDescent="0.35">
      <c r="A51" s="189" t="s">
        <v>342</v>
      </c>
      <c r="B51" s="175"/>
      <c r="C51" s="171"/>
      <c r="D51" s="173"/>
      <c r="E51" s="173"/>
      <c r="F51" s="173"/>
      <c r="G51" s="201"/>
      <c r="H51" s="201"/>
      <c r="I51" s="201"/>
      <c r="J51" s="201"/>
      <c r="K51" s="201"/>
      <c r="L51" s="201"/>
      <c r="M51" s="171"/>
      <c r="N51" s="144"/>
      <c r="O51" s="171"/>
      <c r="P51" s="171"/>
      <c r="Q51" s="201"/>
      <c r="R51" s="201"/>
      <c r="S51" s="201"/>
      <c r="T51" s="18"/>
      <c r="U51" s="18"/>
      <c r="V51" s="18"/>
      <c r="W51" s="18"/>
      <c r="X51" s="18"/>
      <c r="Y51" s="18"/>
    </row>
    <row r="52" spans="1:25" customFormat="1" ht="12.75" customHeight="1" x14ac:dyDescent="0.25">
      <c r="A52" s="185" t="s">
        <v>2</v>
      </c>
      <c r="B52" s="180"/>
      <c r="C52" s="137"/>
      <c r="D52" s="143"/>
      <c r="E52" s="143"/>
      <c r="F52" s="143"/>
      <c r="G52" s="143"/>
      <c r="H52" s="143"/>
      <c r="I52" s="143"/>
      <c r="J52" s="143"/>
      <c r="K52" s="143"/>
      <c r="L52" s="143"/>
      <c r="M52" s="150"/>
      <c r="N52" s="124"/>
      <c r="O52" s="150"/>
      <c r="P52" s="138"/>
      <c r="Q52" s="202"/>
      <c r="R52" s="202"/>
      <c r="S52" s="202"/>
      <c r="T52" s="51"/>
      <c r="U52" s="51"/>
      <c r="V52" s="51"/>
      <c r="W52" s="51"/>
      <c r="X52" s="51"/>
      <c r="Y52" s="51"/>
    </row>
    <row r="53" spans="1:25" customFormat="1" ht="12.75" customHeight="1" x14ac:dyDescent="0.25">
      <c r="A53" s="186" t="s">
        <v>3</v>
      </c>
      <c r="B53" s="180"/>
      <c r="C53" s="137"/>
      <c r="D53" s="143"/>
      <c r="E53" s="143"/>
      <c r="F53" s="143"/>
      <c r="G53" s="143"/>
      <c r="H53" s="143"/>
      <c r="I53" s="143"/>
      <c r="J53" s="143"/>
      <c r="K53" s="143"/>
      <c r="L53" s="143"/>
      <c r="M53" s="150"/>
      <c r="N53" s="124"/>
      <c r="O53" s="150"/>
      <c r="P53" s="138"/>
      <c r="Q53" s="202"/>
      <c r="R53" s="202"/>
      <c r="S53" s="202"/>
      <c r="T53" s="51"/>
      <c r="U53" s="51"/>
      <c r="V53" s="51"/>
      <c r="W53" s="51"/>
      <c r="X53" s="51"/>
      <c r="Y53" s="51"/>
    </row>
    <row r="54" spans="1:25" customFormat="1" ht="12.75" customHeight="1" x14ac:dyDescent="0.25">
      <c r="A54" s="186" t="s">
        <v>4</v>
      </c>
      <c r="B54" s="180"/>
      <c r="C54" s="137"/>
      <c r="D54" s="143"/>
      <c r="E54" s="143"/>
      <c r="F54" s="143"/>
      <c r="G54" s="143"/>
      <c r="H54" s="143"/>
      <c r="I54" s="143"/>
      <c r="J54" s="143"/>
      <c r="K54" s="143"/>
      <c r="L54" s="143"/>
      <c r="M54" s="150"/>
      <c r="N54" s="124"/>
      <c r="O54" s="150"/>
      <c r="P54" s="138"/>
      <c r="Q54" s="202"/>
      <c r="R54" s="202"/>
      <c r="S54" s="202"/>
      <c r="T54" s="51"/>
      <c r="U54" s="51"/>
      <c r="V54" s="51"/>
      <c r="W54" s="51"/>
      <c r="X54" s="51"/>
      <c r="Y54" s="51"/>
    </row>
    <row r="55" spans="1:25" customFormat="1" ht="12.75" customHeight="1" x14ac:dyDescent="0.25">
      <c r="A55" s="186" t="s">
        <v>5</v>
      </c>
      <c r="B55" s="180"/>
      <c r="C55" s="137"/>
      <c r="D55" s="143"/>
      <c r="E55" s="143"/>
      <c r="F55" s="143"/>
      <c r="G55" s="143"/>
      <c r="H55" s="143"/>
      <c r="I55" s="143"/>
      <c r="J55" s="143"/>
      <c r="K55" s="143"/>
      <c r="L55" s="143"/>
      <c r="M55" s="150"/>
      <c r="N55" s="124"/>
      <c r="O55" s="150"/>
      <c r="P55" s="138"/>
      <c r="Q55" s="202"/>
      <c r="R55" s="202"/>
      <c r="S55" s="202"/>
      <c r="T55" s="51"/>
      <c r="U55" s="51"/>
      <c r="V55" s="51"/>
      <c r="W55" s="51"/>
      <c r="X55" s="51"/>
      <c r="Y55" s="51"/>
    </row>
    <row r="56" spans="1:25" customFormat="1" ht="12.75" customHeight="1" x14ac:dyDescent="0.25">
      <c r="A56" s="186" t="s">
        <v>207</v>
      </c>
      <c r="B56" s="180"/>
      <c r="C56" s="137"/>
      <c r="D56" s="143"/>
      <c r="E56" s="143"/>
      <c r="F56" s="143"/>
      <c r="G56" s="143"/>
      <c r="H56" s="143"/>
      <c r="I56" s="143"/>
      <c r="J56" s="143"/>
      <c r="K56" s="143"/>
      <c r="L56" s="143"/>
      <c r="M56" s="150"/>
      <c r="N56" s="124"/>
      <c r="O56" s="150"/>
      <c r="P56" s="138"/>
      <c r="Q56" s="202"/>
      <c r="R56" s="202"/>
      <c r="S56" s="202"/>
      <c r="T56" s="51"/>
      <c r="U56" s="51"/>
      <c r="V56" s="51"/>
      <c r="W56" s="51"/>
      <c r="X56" s="51"/>
      <c r="Y56" s="51"/>
    </row>
    <row r="57" spans="1:25" customFormat="1" ht="12.75" customHeight="1" thickBot="1" x14ac:dyDescent="0.3">
      <c r="A57" s="187" t="s">
        <v>282</v>
      </c>
      <c r="B57" s="180"/>
      <c r="C57" s="137"/>
      <c r="D57" s="143"/>
      <c r="E57" s="143"/>
      <c r="F57" s="143"/>
      <c r="G57" s="143"/>
      <c r="H57" s="143"/>
      <c r="I57" s="143"/>
      <c r="J57" s="143"/>
      <c r="K57" s="143"/>
      <c r="L57" s="143"/>
      <c r="M57" s="150"/>
      <c r="N57" s="124"/>
      <c r="O57" s="150"/>
      <c r="P57" s="138"/>
      <c r="Q57" s="202"/>
      <c r="R57" s="202"/>
      <c r="S57" s="202"/>
      <c r="T57" s="51"/>
      <c r="U57" s="51"/>
      <c r="V57" s="51"/>
      <c r="W57" s="51"/>
      <c r="X57" s="51"/>
      <c r="Y57" s="51"/>
    </row>
    <row r="58" spans="1:25" customFormat="1" hidden="1" x14ac:dyDescent="0.2">
      <c r="A58" s="7"/>
      <c r="B58" s="7"/>
      <c r="C58" s="7"/>
      <c r="D58" s="144"/>
      <c r="E58" s="144"/>
      <c r="F58" s="144"/>
      <c r="G58" s="144"/>
      <c r="H58" s="144"/>
      <c r="I58" s="144"/>
      <c r="J58" s="144"/>
      <c r="K58" s="144"/>
      <c r="L58" s="144"/>
      <c r="M58" s="144"/>
      <c r="N58" s="144"/>
      <c r="O58" s="144"/>
      <c r="P58" s="7"/>
      <c r="Q58" s="7"/>
      <c r="R58" s="7"/>
      <c r="S58" s="7"/>
      <c r="T58" s="7"/>
      <c r="U58" s="7"/>
      <c r="V58" s="7"/>
      <c r="W58" s="7"/>
      <c r="X58" s="7"/>
      <c r="Y58" s="7"/>
    </row>
    <row r="59" spans="1:25" customFormat="1" hidden="1" x14ac:dyDescent="0.2">
      <c r="A59" s="7"/>
      <c r="B59" s="7"/>
      <c r="C59" s="22"/>
      <c r="D59" s="147"/>
      <c r="E59" s="147"/>
      <c r="F59" s="147"/>
      <c r="G59" s="147"/>
      <c r="H59" s="147"/>
      <c r="I59" s="147"/>
      <c r="J59" s="147"/>
      <c r="K59" s="147"/>
      <c r="L59" s="147"/>
      <c r="M59" s="147"/>
      <c r="N59" s="144"/>
      <c r="O59" s="147"/>
      <c r="P59" s="22"/>
      <c r="Q59" s="22"/>
      <c r="R59" s="22"/>
      <c r="S59" s="7"/>
      <c r="T59" s="7"/>
      <c r="U59" s="7"/>
      <c r="V59" s="7"/>
      <c r="W59" s="7"/>
      <c r="X59" s="7"/>
      <c r="Y59" s="7"/>
    </row>
    <row r="60" spans="1:25" customFormat="1" hidden="1" x14ac:dyDescent="0.2">
      <c r="A60" s="7"/>
      <c r="B60" s="7"/>
      <c r="C60" s="7"/>
      <c r="D60" s="144"/>
      <c r="E60" s="144"/>
      <c r="F60" s="144"/>
      <c r="G60" s="144"/>
      <c r="H60" s="144"/>
      <c r="I60" s="144"/>
      <c r="J60" s="144"/>
      <c r="K60" s="144"/>
      <c r="L60" s="144"/>
      <c r="M60" s="144"/>
      <c r="N60" s="144"/>
      <c r="O60" s="144"/>
      <c r="P60" s="7"/>
      <c r="Q60" s="7"/>
      <c r="R60" s="7"/>
      <c r="S60" s="7"/>
      <c r="T60" s="7"/>
      <c r="U60" s="7"/>
      <c r="V60" s="7"/>
      <c r="W60" s="7"/>
      <c r="X60" s="7"/>
      <c r="Y60" s="7"/>
    </row>
    <row r="61" spans="1:25" customFormat="1" hidden="1" x14ac:dyDescent="0.2">
      <c r="A61" s="7"/>
      <c r="B61" s="7"/>
      <c r="C61" s="7"/>
      <c r="D61" s="144"/>
      <c r="E61" s="144"/>
      <c r="F61" s="144"/>
      <c r="G61" s="144"/>
      <c r="H61" s="144"/>
      <c r="I61" s="144"/>
      <c r="J61" s="144"/>
      <c r="K61" s="144"/>
      <c r="L61" s="144"/>
      <c r="M61" s="144"/>
      <c r="N61" s="144"/>
      <c r="O61" s="144"/>
      <c r="P61" s="7"/>
      <c r="Q61" s="7"/>
      <c r="R61" s="7"/>
      <c r="S61" s="7"/>
      <c r="T61" s="7"/>
      <c r="U61" s="7"/>
      <c r="V61" s="7"/>
      <c r="W61" s="7"/>
      <c r="X61" s="7"/>
      <c r="Y61" s="7"/>
    </row>
    <row r="62" spans="1:25" customFormat="1" hidden="1" x14ac:dyDescent="0.2">
      <c r="A62" s="7"/>
      <c r="B62" s="7"/>
      <c r="C62" s="7"/>
      <c r="D62" s="144"/>
      <c r="E62" s="144"/>
      <c r="F62" s="144"/>
      <c r="G62" s="144"/>
      <c r="H62" s="144"/>
      <c r="I62" s="144"/>
      <c r="J62" s="144"/>
      <c r="K62" s="144"/>
      <c r="L62" s="144"/>
      <c r="M62" s="144"/>
      <c r="N62" s="144"/>
      <c r="O62" s="144"/>
      <c r="P62" s="7"/>
      <c r="Q62" s="7"/>
      <c r="R62" s="7"/>
      <c r="S62" s="7"/>
      <c r="T62" s="7"/>
      <c r="U62" s="7"/>
      <c r="V62" s="7"/>
      <c r="W62" s="7"/>
      <c r="X62" s="7"/>
      <c r="Y62" s="7"/>
    </row>
    <row r="63" spans="1:25" x14ac:dyDescent="0.2"/>
    <row r="64" spans="1:25" x14ac:dyDescent="0.2"/>
    <row r="65" x14ac:dyDescent="0.2"/>
  </sheetData>
  <customSheetViews>
    <customSheetView guid="{B50381DA-06DA-4286-99A4-CB6DE67AD1EB}" scale="60" showGridLines="0" showRowCol="0" zeroValues="0">
      <pane ySplit="6" topLeftCell="A7" activePane="bottomLeft" state="frozen"/>
      <selection pane="bottomLeft" activeCell="A7" sqref="A7"/>
    </customSheetView>
  </customSheetViews>
  <mergeCells count="6">
    <mergeCell ref="A2:Q2"/>
    <mergeCell ref="E6:N6"/>
    <mergeCell ref="F4:J4"/>
    <mergeCell ref="Q4:S4"/>
    <mergeCell ref="C4:E4"/>
    <mergeCell ref="N4:P4"/>
  </mergeCells>
  <phoneticPr fontId="0" type="noConversion"/>
  <pageMargins left="0.59" right="0.48" top="0.4" bottom="0.55000000000000004" header="0.44" footer="0.5"/>
  <pageSetup paperSize="9" scale="91"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6">
    <pageSetUpPr fitToPage="1"/>
  </sheetPr>
  <dimension ref="A1:Y65"/>
  <sheetViews>
    <sheetView showGridLines="0" showRowColHeaders="0" showZeros="0" zoomScale="60" zoomScaleNormal="60" workbookViewId="0">
      <pane ySplit="6" topLeftCell="A7" activePane="bottomLeft" state="frozen"/>
      <selection pane="bottomLeft" activeCell="A7" sqref="A7"/>
    </sheetView>
  </sheetViews>
  <sheetFormatPr defaultColWidth="0" defaultRowHeight="12.75" zeroHeight="1" x14ac:dyDescent="0.2"/>
  <cols>
    <col min="1" max="1" width="37.85546875" bestFit="1" customWidth="1"/>
    <col min="2" max="2" width="4" customWidth="1"/>
    <col min="3" max="3" width="3.7109375" customWidth="1"/>
    <col min="4" max="14" width="2.7109375" style="144" customWidth="1"/>
    <col min="15" max="15" width="4" style="144" customWidth="1"/>
    <col min="16" max="17" width="3.7109375" customWidth="1"/>
    <col min="18" max="25" width="3.7109375" hidden="1" customWidth="1"/>
  </cols>
  <sheetData>
    <row r="1" spans="1:25" ht="13.5" thickBot="1" x14ac:dyDescent="0.25"/>
    <row r="2" spans="1:25" s="144" customFormat="1" ht="20.25" x14ac:dyDescent="0.3">
      <c r="A2" s="560" t="s">
        <v>34</v>
      </c>
      <c r="B2" s="561"/>
      <c r="C2" s="561"/>
      <c r="D2" s="561"/>
      <c r="E2" s="564"/>
      <c r="F2" s="564"/>
      <c r="G2" s="564"/>
      <c r="H2" s="564"/>
      <c r="I2" s="564"/>
      <c r="J2" s="564"/>
      <c r="K2" s="564"/>
      <c r="L2" s="564"/>
      <c r="M2" s="564"/>
      <c r="N2" s="564"/>
      <c r="O2" s="564"/>
      <c r="P2" s="564"/>
      <c r="Q2" s="565"/>
      <c r="R2" s="194"/>
      <c r="S2" s="195"/>
    </row>
    <row r="3" spans="1:25" s="144" customFormat="1" ht="12.75" customHeight="1" x14ac:dyDescent="0.3">
      <c r="A3" s="203"/>
      <c r="B3" s="197"/>
      <c r="C3" s="146"/>
      <c r="D3" s="146"/>
      <c r="E3" s="146"/>
      <c r="F3" s="198"/>
      <c r="G3" s="199"/>
      <c r="H3" s="198"/>
      <c r="I3" s="198"/>
      <c r="J3" s="198"/>
      <c r="K3" s="146"/>
      <c r="L3" s="146"/>
      <c r="M3" s="146"/>
      <c r="N3" s="146"/>
      <c r="O3" s="146"/>
      <c r="P3" s="146"/>
      <c r="Q3" s="146"/>
      <c r="R3" s="146"/>
      <c r="S3" s="146"/>
    </row>
    <row r="4" spans="1:25" s="144" customFormat="1" ht="21" thickBot="1" x14ac:dyDescent="0.35">
      <c r="A4" s="168">
        <f>Naam!J25</f>
        <v>0</v>
      </c>
      <c r="B4" s="179"/>
      <c r="C4" s="547" t="s">
        <v>283</v>
      </c>
      <c r="D4" s="547"/>
      <c r="E4" s="567"/>
      <c r="F4" s="543">
        <f ca="1">TODAY()</f>
        <v>43115</v>
      </c>
      <c r="G4" s="544"/>
      <c r="H4" s="544"/>
      <c r="I4" s="544"/>
      <c r="J4" s="545"/>
      <c r="K4" s="173"/>
      <c r="L4" s="173"/>
      <c r="M4" s="173"/>
      <c r="N4" s="568"/>
      <c r="O4" s="568"/>
      <c r="P4" s="568"/>
      <c r="Q4" s="566"/>
      <c r="R4" s="566"/>
      <c r="S4" s="566"/>
      <c r="T4" s="180"/>
      <c r="U4" s="180"/>
    </row>
    <row r="5" spans="1:25" s="144" customFormat="1" ht="21" customHeight="1" thickBot="1" x14ac:dyDescent="0.25">
      <c r="A5" s="164" t="s">
        <v>264</v>
      </c>
      <c r="B5" s="169" t="s">
        <v>302</v>
      </c>
      <c r="C5" s="5">
        <f>COUNTIF(C8:C57,"x")</f>
        <v>0</v>
      </c>
      <c r="D5" s="181"/>
      <c r="E5" s="181"/>
      <c r="F5" s="181"/>
      <c r="G5" s="181"/>
      <c r="H5" s="181"/>
      <c r="I5" s="181"/>
      <c r="J5" s="181"/>
      <c r="K5" s="181"/>
      <c r="L5" s="181"/>
      <c r="M5" s="181"/>
      <c r="N5" s="164" t="s">
        <v>265</v>
      </c>
      <c r="O5" s="169" t="s">
        <v>302</v>
      </c>
      <c r="P5" s="49">
        <f>COUNTIF(P8:P57,"x")</f>
        <v>0</v>
      </c>
      <c r="Q5" s="181"/>
      <c r="R5" s="181"/>
      <c r="S5" s="181"/>
      <c r="T5" s="180"/>
      <c r="U5" s="180"/>
      <c r="V5" s="180"/>
      <c r="W5" s="180"/>
      <c r="X5" s="180"/>
      <c r="Y5" s="180"/>
    </row>
    <row r="6" spans="1:25" s="144" customFormat="1" ht="63" customHeight="1" x14ac:dyDescent="0.2">
      <c r="A6" s="140" t="s">
        <v>304</v>
      </c>
      <c r="B6" s="183"/>
      <c r="C6" s="153">
        <f>Naam!$E10</f>
        <v>0</v>
      </c>
      <c r="D6" s="193"/>
      <c r="E6" s="546" t="s">
        <v>143</v>
      </c>
      <c r="F6" s="546"/>
      <c r="G6" s="546"/>
      <c r="H6" s="546"/>
      <c r="I6" s="546"/>
      <c r="J6" s="546"/>
      <c r="K6" s="546"/>
      <c r="L6" s="546"/>
      <c r="M6" s="546"/>
      <c r="N6" s="546"/>
      <c r="O6" s="184"/>
      <c r="P6" s="153">
        <f>Naam!$E10</f>
        <v>0</v>
      </c>
      <c r="Q6" s="193"/>
      <c r="R6" s="193"/>
      <c r="S6" s="193"/>
      <c r="T6" s="193"/>
      <c r="U6" s="193"/>
      <c r="V6" s="193"/>
      <c r="W6" s="193"/>
      <c r="X6" s="193"/>
      <c r="Y6" s="193"/>
    </row>
    <row r="7" spans="1:25" s="144" customFormat="1" ht="16.5" customHeight="1" thickBot="1" x14ac:dyDescent="0.25">
      <c r="A7" s="189" t="s">
        <v>339</v>
      </c>
      <c r="B7" s="175"/>
      <c r="C7" s="171"/>
      <c r="D7" s="171"/>
      <c r="E7" s="171"/>
      <c r="F7" s="171"/>
      <c r="G7" s="171"/>
      <c r="H7" s="171"/>
      <c r="I7" s="171"/>
      <c r="J7" s="171"/>
      <c r="K7" s="171"/>
      <c r="L7" s="171"/>
      <c r="M7" s="171"/>
      <c r="O7" s="171"/>
      <c r="P7" s="171"/>
      <c r="Q7" s="171"/>
      <c r="R7" s="171"/>
      <c r="S7" s="171"/>
    </row>
    <row r="8" spans="1:25" s="144" customFormat="1" ht="12.75" customHeight="1" x14ac:dyDescent="0.3">
      <c r="A8" s="185" t="s">
        <v>178</v>
      </c>
      <c r="B8" s="180"/>
      <c r="C8" s="45"/>
      <c r="D8" s="172"/>
      <c r="E8" s="173"/>
      <c r="F8" s="173"/>
      <c r="G8" s="174"/>
      <c r="H8" s="174"/>
      <c r="I8" s="174"/>
      <c r="J8" s="174"/>
      <c r="K8" s="174"/>
      <c r="L8" s="174"/>
      <c r="M8" s="174"/>
      <c r="O8" s="174"/>
      <c r="P8" s="23"/>
      <c r="Q8" s="174"/>
      <c r="R8" s="174"/>
      <c r="S8" s="174"/>
      <c r="T8" s="174"/>
      <c r="U8" s="174"/>
      <c r="V8" s="174"/>
      <c r="W8" s="174"/>
      <c r="X8" s="174"/>
      <c r="Y8" s="174"/>
    </row>
    <row r="9" spans="1:25" s="144" customFormat="1" ht="12.75" customHeight="1" x14ac:dyDescent="0.3">
      <c r="A9" s="186" t="s">
        <v>188</v>
      </c>
      <c r="B9" s="180"/>
      <c r="C9" s="45"/>
      <c r="D9" s="173"/>
      <c r="E9" s="173"/>
      <c r="F9" s="173"/>
      <c r="G9" s="174"/>
      <c r="H9" s="174"/>
      <c r="I9" s="174"/>
      <c r="J9" s="174"/>
      <c r="K9" s="174"/>
      <c r="L9" s="174"/>
      <c r="M9" s="174"/>
      <c r="O9" s="174"/>
      <c r="P9" s="23"/>
      <c r="Q9" s="174"/>
      <c r="R9" s="174"/>
      <c r="S9" s="174"/>
      <c r="T9" s="174"/>
      <c r="U9" s="174"/>
      <c r="V9" s="174"/>
      <c r="W9" s="174"/>
      <c r="X9" s="174"/>
      <c r="Y9" s="174"/>
    </row>
    <row r="10" spans="1:25" s="144" customFormat="1" ht="12.75" customHeight="1" x14ac:dyDescent="0.3">
      <c r="A10" s="186" t="s">
        <v>503</v>
      </c>
      <c r="B10" s="180"/>
      <c r="C10" s="45"/>
      <c r="D10" s="173"/>
      <c r="E10" s="173"/>
      <c r="F10" s="173"/>
      <c r="G10" s="174"/>
      <c r="H10" s="174"/>
      <c r="I10" s="174"/>
      <c r="J10" s="174"/>
      <c r="K10" s="174"/>
      <c r="L10" s="174"/>
      <c r="M10" s="174"/>
      <c r="O10" s="174"/>
      <c r="P10" s="23"/>
      <c r="Q10" s="174"/>
      <c r="R10" s="174"/>
      <c r="S10" s="174"/>
      <c r="T10" s="174"/>
      <c r="U10" s="174"/>
      <c r="V10" s="174"/>
      <c r="W10" s="174"/>
      <c r="X10" s="174"/>
      <c r="Y10" s="174"/>
    </row>
    <row r="11" spans="1:25" s="144" customFormat="1" ht="12.75" customHeight="1" x14ac:dyDescent="0.3">
      <c r="A11" s="186" t="s">
        <v>534</v>
      </c>
      <c r="B11" s="180"/>
      <c r="C11" s="45"/>
      <c r="D11" s="173"/>
      <c r="E11" s="173"/>
      <c r="F11" s="173"/>
      <c r="G11" s="174"/>
      <c r="H11" s="174"/>
      <c r="I11" s="174"/>
      <c r="J11" s="174"/>
      <c r="K11" s="174"/>
      <c r="L11" s="174"/>
      <c r="M11" s="174"/>
      <c r="O11" s="174"/>
      <c r="P11" s="23"/>
      <c r="Q11" s="174"/>
      <c r="R11" s="174"/>
      <c r="S11" s="174"/>
      <c r="T11" s="174"/>
      <c r="U11" s="174"/>
      <c r="V11" s="174"/>
      <c r="W11" s="174"/>
      <c r="X11" s="174"/>
      <c r="Y11" s="174"/>
    </row>
    <row r="12" spans="1:25" s="144" customFormat="1" ht="12.75" customHeight="1" x14ac:dyDescent="0.3">
      <c r="A12" s="186" t="s">
        <v>314</v>
      </c>
      <c r="B12" s="180"/>
      <c r="C12" s="45"/>
      <c r="D12" s="173"/>
      <c r="E12" s="173"/>
      <c r="F12" s="173"/>
      <c r="G12" s="174"/>
      <c r="H12" s="174"/>
      <c r="I12" s="174"/>
      <c r="J12" s="174"/>
      <c r="K12" s="174"/>
      <c r="L12" s="174"/>
      <c r="M12" s="174"/>
      <c r="O12" s="174"/>
      <c r="P12" s="23"/>
      <c r="Q12" s="174"/>
      <c r="R12" s="174"/>
      <c r="S12" s="174"/>
      <c r="T12" s="174"/>
      <c r="U12" s="174"/>
      <c r="V12" s="174"/>
      <c r="W12" s="174"/>
      <c r="X12" s="174"/>
      <c r="Y12" s="174"/>
    </row>
    <row r="13" spans="1:25" s="144" customFormat="1" ht="12.75" customHeight="1" x14ac:dyDescent="0.3">
      <c r="A13" s="186" t="s">
        <v>186</v>
      </c>
      <c r="B13" s="180"/>
      <c r="C13" s="45"/>
      <c r="D13" s="173"/>
      <c r="E13" s="173"/>
      <c r="F13" s="173"/>
      <c r="G13" s="174"/>
      <c r="H13" s="174"/>
      <c r="I13" s="174"/>
      <c r="J13" s="174"/>
      <c r="K13" s="174"/>
      <c r="L13" s="174"/>
      <c r="M13" s="174"/>
      <c r="O13" s="174"/>
      <c r="P13" s="23"/>
      <c r="Q13" s="174"/>
      <c r="R13" s="174"/>
      <c r="S13" s="174"/>
      <c r="T13" s="174"/>
      <c r="U13" s="174"/>
      <c r="V13" s="174"/>
      <c r="W13" s="174"/>
      <c r="X13" s="174"/>
      <c r="Y13" s="174"/>
    </row>
    <row r="14" spans="1:25" s="144" customFormat="1" ht="12.75" customHeight="1" x14ac:dyDescent="0.3">
      <c r="A14" s="186" t="s">
        <v>491</v>
      </c>
      <c r="B14" s="180"/>
      <c r="C14" s="45"/>
      <c r="D14" s="173"/>
      <c r="E14" s="173"/>
      <c r="F14" s="173"/>
      <c r="G14" s="174"/>
      <c r="H14" s="174"/>
      <c r="I14" s="174"/>
      <c r="J14" s="174"/>
      <c r="K14" s="174"/>
      <c r="L14" s="174"/>
      <c r="M14" s="174"/>
      <c r="O14" s="174"/>
      <c r="P14" s="23"/>
      <c r="Q14" s="174"/>
      <c r="R14" s="174"/>
      <c r="S14" s="174"/>
      <c r="T14" s="174"/>
      <c r="U14" s="174"/>
      <c r="V14" s="174"/>
      <c r="W14" s="174"/>
      <c r="X14" s="174"/>
      <c r="Y14" s="174"/>
    </row>
    <row r="15" spans="1:25" s="144" customFormat="1" ht="12.75" customHeight="1" x14ac:dyDescent="0.3">
      <c r="A15" s="186" t="s">
        <v>536</v>
      </c>
      <c r="B15" s="180"/>
      <c r="C15" s="45"/>
      <c r="D15" s="173"/>
      <c r="E15" s="173"/>
      <c r="F15" s="173"/>
      <c r="G15" s="174"/>
      <c r="H15" s="174"/>
      <c r="I15" s="174"/>
      <c r="J15" s="174"/>
      <c r="K15" s="174"/>
      <c r="L15" s="174"/>
      <c r="M15" s="174"/>
      <c r="O15" s="174"/>
      <c r="P15" s="23"/>
      <c r="Q15" s="174"/>
      <c r="R15" s="174"/>
      <c r="S15" s="174"/>
      <c r="T15" s="174"/>
      <c r="U15" s="174"/>
      <c r="V15" s="174"/>
      <c r="W15" s="174"/>
      <c r="X15" s="174"/>
      <c r="Y15" s="174"/>
    </row>
    <row r="16" spans="1:25" s="144" customFormat="1" ht="12.75" customHeight="1" x14ac:dyDescent="0.3">
      <c r="A16" s="186" t="s">
        <v>537</v>
      </c>
      <c r="B16" s="180"/>
      <c r="C16" s="45"/>
      <c r="D16" s="173"/>
      <c r="E16" s="173"/>
      <c r="F16" s="173"/>
      <c r="G16" s="174"/>
      <c r="H16" s="174"/>
      <c r="I16" s="174"/>
      <c r="J16" s="174"/>
      <c r="K16" s="174"/>
      <c r="L16" s="174"/>
      <c r="M16" s="174"/>
      <c r="O16" s="174"/>
      <c r="P16" s="23"/>
      <c r="Q16" s="174"/>
      <c r="R16" s="174"/>
      <c r="S16" s="174"/>
      <c r="T16" s="174"/>
      <c r="U16" s="174"/>
      <c r="V16" s="174"/>
      <c r="W16" s="174"/>
      <c r="X16" s="174"/>
      <c r="Y16" s="174"/>
    </row>
    <row r="17" spans="1:25" s="144" customFormat="1" ht="12.75" customHeight="1" x14ac:dyDescent="0.3">
      <c r="A17" s="186" t="s">
        <v>487</v>
      </c>
      <c r="B17" s="180"/>
      <c r="C17" s="45"/>
      <c r="D17" s="173"/>
      <c r="E17" s="173"/>
      <c r="F17" s="173"/>
      <c r="G17" s="174"/>
      <c r="H17" s="174"/>
      <c r="I17" s="174"/>
      <c r="J17" s="174"/>
      <c r="K17" s="174"/>
      <c r="L17" s="174"/>
      <c r="M17" s="174"/>
      <c r="O17" s="174"/>
      <c r="P17" s="23"/>
      <c r="Q17" s="174"/>
      <c r="R17" s="174"/>
      <c r="S17" s="174"/>
      <c r="T17" s="174"/>
      <c r="U17" s="174"/>
      <c r="V17" s="174"/>
      <c r="W17" s="174"/>
      <c r="X17" s="174"/>
      <c r="Y17" s="174"/>
    </row>
    <row r="18" spans="1:25" s="144" customFormat="1" ht="12.75" customHeight="1" x14ac:dyDescent="0.3">
      <c r="A18" s="186" t="s">
        <v>187</v>
      </c>
      <c r="B18" s="180"/>
      <c r="C18" s="45"/>
      <c r="D18" s="173"/>
      <c r="E18" s="173"/>
      <c r="F18" s="173"/>
      <c r="G18" s="174"/>
      <c r="H18" s="174"/>
      <c r="I18" s="174"/>
      <c r="J18" s="174"/>
      <c r="K18" s="174"/>
      <c r="L18" s="174"/>
      <c r="M18" s="174"/>
      <c r="O18" s="174"/>
      <c r="P18" s="23"/>
      <c r="Q18" s="174"/>
      <c r="R18" s="174"/>
      <c r="S18" s="174"/>
      <c r="T18" s="174"/>
      <c r="U18" s="174"/>
      <c r="V18" s="174"/>
      <c r="W18" s="174"/>
      <c r="X18" s="174"/>
      <c r="Y18" s="174"/>
    </row>
    <row r="19" spans="1:25" s="144" customFormat="1" ht="12.75" customHeight="1" x14ac:dyDescent="0.3">
      <c r="A19" s="186" t="s">
        <v>539</v>
      </c>
      <c r="B19" s="180"/>
      <c r="C19" s="45"/>
      <c r="D19" s="173"/>
      <c r="E19" s="173"/>
      <c r="F19" s="173"/>
      <c r="G19" s="174"/>
      <c r="H19" s="174"/>
      <c r="I19" s="174"/>
      <c r="J19" s="174"/>
      <c r="K19" s="174"/>
      <c r="L19" s="174"/>
      <c r="M19" s="174"/>
      <c r="O19" s="174"/>
      <c r="P19" s="23"/>
      <c r="Q19" s="174"/>
      <c r="R19" s="174"/>
      <c r="S19" s="174"/>
      <c r="T19" s="174"/>
      <c r="U19" s="174"/>
      <c r="V19" s="174"/>
      <c r="W19" s="174"/>
      <c r="X19" s="174"/>
      <c r="Y19" s="174"/>
    </row>
    <row r="20" spans="1:25" s="144" customFormat="1" ht="12.75" customHeight="1" thickBot="1" x14ac:dyDescent="0.35">
      <c r="A20" s="187" t="s">
        <v>177</v>
      </c>
      <c r="B20" s="180"/>
      <c r="C20" s="45"/>
      <c r="D20" s="173"/>
      <c r="E20" s="173"/>
      <c r="F20" s="173"/>
      <c r="G20" s="174"/>
      <c r="H20" s="174"/>
      <c r="I20" s="174"/>
      <c r="J20" s="174"/>
      <c r="K20" s="174"/>
      <c r="L20" s="174"/>
      <c r="M20" s="174"/>
      <c r="O20" s="174"/>
      <c r="P20" s="23"/>
      <c r="Q20" s="174"/>
      <c r="R20" s="174"/>
      <c r="S20" s="174"/>
      <c r="T20" s="174"/>
      <c r="U20" s="174"/>
      <c r="V20" s="174"/>
      <c r="W20" s="174"/>
      <c r="X20" s="174"/>
      <c r="Y20" s="174"/>
    </row>
    <row r="21" spans="1:25" s="144" customFormat="1" ht="16.5" customHeight="1" thickBot="1" x14ac:dyDescent="0.35">
      <c r="A21" s="189" t="s">
        <v>340</v>
      </c>
      <c r="B21" s="175"/>
      <c r="C21" s="171"/>
      <c r="D21" s="173"/>
      <c r="E21" s="173"/>
      <c r="F21" s="173"/>
      <c r="G21" s="171"/>
      <c r="H21" s="171"/>
      <c r="I21" s="171"/>
      <c r="J21" s="171"/>
      <c r="K21" s="171"/>
      <c r="L21" s="171"/>
      <c r="M21" s="171"/>
      <c r="O21" s="171"/>
      <c r="P21" s="171"/>
      <c r="Q21" s="171"/>
      <c r="R21" s="171"/>
      <c r="S21" s="171"/>
      <c r="T21" s="171"/>
      <c r="U21" s="171"/>
      <c r="V21" s="171"/>
      <c r="W21" s="171"/>
      <c r="X21" s="171"/>
      <c r="Y21" s="171"/>
    </row>
    <row r="22" spans="1:25" s="144" customFormat="1" ht="12.75" customHeight="1" x14ac:dyDescent="0.3">
      <c r="A22" s="185" t="s">
        <v>189</v>
      </c>
      <c r="B22" s="180"/>
      <c r="C22" s="45"/>
      <c r="D22" s="173"/>
      <c r="E22" s="173"/>
      <c r="F22" s="173"/>
      <c r="G22" s="174"/>
      <c r="H22" s="174"/>
      <c r="I22" s="174"/>
      <c r="J22" s="174"/>
      <c r="K22" s="174"/>
      <c r="L22" s="174"/>
      <c r="M22" s="174"/>
      <c r="O22" s="174"/>
      <c r="P22" s="23"/>
      <c r="Q22" s="174"/>
      <c r="R22" s="174"/>
      <c r="S22" s="174"/>
      <c r="T22" s="174"/>
      <c r="U22" s="174"/>
      <c r="V22" s="174"/>
      <c r="W22" s="174"/>
      <c r="X22" s="174"/>
      <c r="Y22" s="174"/>
    </row>
    <row r="23" spans="1:25" s="144" customFormat="1" ht="12.75" customHeight="1" x14ac:dyDescent="0.3">
      <c r="A23" s="186" t="s">
        <v>179</v>
      </c>
      <c r="B23" s="180"/>
      <c r="C23" s="45"/>
      <c r="D23" s="173"/>
      <c r="E23" s="173"/>
      <c r="F23" s="173"/>
      <c r="G23" s="174"/>
      <c r="H23" s="174"/>
      <c r="I23" s="174"/>
      <c r="J23" s="174"/>
      <c r="K23" s="174"/>
      <c r="L23" s="174"/>
      <c r="M23" s="174"/>
      <c r="O23" s="174"/>
      <c r="P23" s="23"/>
      <c r="Q23" s="174"/>
      <c r="R23" s="174"/>
      <c r="S23" s="174"/>
      <c r="T23" s="174"/>
      <c r="U23" s="174"/>
      <c r="V23" s="174"/>
      <c r="W23" s="174"/>
      <c r="X23" s="174"/>
      <c r="Y23" s="174"/>
    </row>
    <row r="24" spans="1:25" s="144" customFormat="1" ht="12.75" customHeight="1" x14ac:dyDescent="0.3">
      <c r="A24" s="186" t="s">
        <v>488</v>
      </c>
      <c r="B24" s="180"/>
      <c r="C24" s="45"/>
      <c r="D24" s="173"/>
      <c r="E24" s="173"/>
      <c r="F24" s="173"/>
      <c r="G24" s="174"/>
      <c r="H24" s="174"/>
      <c r="I24" s="174"/>
      <c r="J24" s="174"/>
      <c r="K24" s="174"/>
      <c r="L24" s="174"/>
      <c r="M24" s="174"/>
      <c r="O24" s="174"/>
      <c r="P24" s="23"/>
      <c r="Q24" s="174"/>
      <c r="R24" s="174"/>
      <c r="S24" s="174"/>
      <c r="T24" s="174"/>
      <c r="U24" s="174"/>
      <c r="V24" s="174"/>
      <c r="W24" s="174"/>
      <c r="X24" s="174"/>
      <c r="Y24" s="174"/>
    </row>
    <row r="25" spans="1:25" s="144" customFormat="1" ht="12.75" customHeight="1" x14ac:dyDescent="0.3">
      <c r="A25" s="186" t="s">
        <v>180</v>
      </c>
      <c r="B25" s="180"/>
      <c r="C25" s="45"/>
      <c r="D25" s="173"/>
      <c r="E25" s="173"/>
      <c r="F25" s="173"/>
      <c r="G25" s="174"/>
      <c r="H25" s="174"/>
      <c r="I25" s="174"/>
      <c r="J25" s="174"/>
      <c r="K25" s="174"/>
      <c r="L25" s="174"/>
      <c r="M25" s="174"/>
      <c r="O25" s="174"/>
      <c r="P25" s="23"/>
      <c r="Q25" s="174"/>
      <c r="R25" s="174"/>
      <c r="S25" s="174"/>
      <c r="T25" s="174"/>
      <c r="U25" s="174"/>
      <c r="V25" s="174"/>
      <c r="W25" s="174"/>
      <c r="X25" s="174"/>
      <c r="Y25" s="174"/>
    </row>
    <row r="26" spans="1:25" s="144" customFormat="1" ht="12.75" customHeight="1" thickBot="1" x14ac:dyDescent="0.35">
      <c r="A26" s="187" t="s">
        <v>489</v>
      </c>
      <c r="B26" s="180"/>
      <c r="C26" s="45"/>
      <c r="D26" s="173"/>
      <c r="E26" s="173"/>
      <c r="F26" s="173"/>
      <c r="G26" s="174"/>
      <c r="H26" s="174"/>
      <c r="I26" s="174"/>
      <c r="J26" s="174"/>
      <c r="K26" s="174"/>
      <c r="L26" s="174"/>
      <c r="M26" s="174"/>
      <c r="O26" s="174"/>
      <c r="P26" s="23"/>
      <c r="Q26" s="174"/>
      <c r="R26" s="174"/>
      <c r="S26" s="174"/>
      <c r="T26" s="174"/>
      <c r="U26" s="174"/>
      <c r="V26" s="174"/>
      <c r="W26" s="174"/>
      <c r="X26" s="174"/>
      <c r="Y26" s="174"/>
    </row>
    <row r="27" spans="1:25" s="144" customFormat="1" ht="16.5" customHeight="1" thickBot="1" x14ac:dyDescent="0.35">
      <c r="A27" s="189" t="s">
        <v>341</v>
      </c>
      <c r="B27" s="175"/>
      <c r="C27" s="171"/>
      <c r="D27" s="173"/>
      <c r="E27" s="173"/>
      <c r="F27" s="173"/>
      <c r="G27" s="171"/>
      <c r="H27" s="171"/>
      <c r="I27" s="171"/>
      <c r="J27" s="171"/>
      <c r="K27" s="171"/>
      <c r="L27" s="171"/>
      <c r="M27" s="171"/>
      <c r="O27" s="171"/>
      <c r="P27" s="171"/>
      <c r="Q27" s="171"/>
      <c r="R27" s="171"/>
      <c r="S27" s="171"/>
      <c r="T27" s="171"/>
      <c r="U27" s="171"/>
      <c r="V27" s="171"/>
      <c r="W27" s="171"/>
      <c r="X27" s="171"/>
      <c r="Y27" s="171"/>
    </row>
    <row r="28" spans="1:25" s="144" customFormat="1" ht="12.75" customHeight="1" x14ac:dyDescent="0.3">
      <c r="A28" s="185" t="s">
        <v>182</v>
      </c>
      <c r="B28" s="180"/>
      <c r="C28" s="45"/>
      <c r="D28" s="173"/>
      <c r="E28" s="173"/>
      <c r="F28" s="173"/>
      <c r="G28" s="174"/>
      <c r="H28" s="174"/>
      <c r="I28" s="174"/>
      <c r="J28" s="174"/>
      <c r="K28" s="174"/>
      <c r="L28" s="174"/>
      <c r="M28" s="174"/>
      <c r="O28" s="174"/>
      <c r="P28" s="23"/>
      <c r="Q28" s="174"/>
      <c r="R28" s="174"/>
      <c r="S28" s="174"/>
      <c r="T28" s="174"/>
      <c r="U28" s="174"/>
      <c r="V28" s="174"/>
      <c r="W28" s="174"/>
      <c r="X28" s="174"/>
      <c r="Y28" s="174"/>
    </row>
    <row r="29" spans="1:25" s="144" customFormat="1" ht="12.75" customHeight="1" x14ac:dyDescent="0.3">
      <c r="A29" s="186" t="s">
        <v>542</v>
      </c>
      <c r="B29" s="180"/>
      <c r="C29" s="45"/>
      <c r="D29" s="173"/>
      <c r="E29" s="173"/>
      <c r="F29" s="173"/>
      <c r="G29" s="174"/>
      <c r="H29" s="174"/>
      <c r="I29" s="174"/>
      <c r="J29" s="174"/>
      <c r="K29" s="174"/>
      <c r="L29" s="174"/>
      <c r="M29" s="174"/>
      <c r="O29" s="174"/>
      <c r="P29" s="23"/>
      <c r="Q29" s="174"/>
      <c r="R29" s="174"/>
      <c r="S29" s="174"/>
      <c r="T29" s="174"/>
      <c r="U29" s="174"/>
      <c r="V29" s="174"/>
      <c r="W29" s="174"/>
      <c r="X29" s="174"/>
      <c r="Y29" s="174"/>
    </row>
    <row r="30" spans="1:25" s="144" customFormat="1" ht="12.75" customHeight="1" x14ac:dyDescent="0.3">
      <c r="A30" s="186" t="s">
        <v>183</v>
      </c>
      <c r="B30" s="180"/>
      <c r="C30" s="45"/>
      <c r="D30" s="173"/>
      <c r="E30" s="173"/>
      <c r="F30" s="173"/>
      <c r="G30" s="174"/>
      <c r="H30" s="174"/>
      <c r="I30" s="174"/>
      <c r="J30" s="174"/>
      <c r="K30" s="174"/>
      <c r="L30" s="174"/>
      <c r="M30" s="174"/>
      <c r="O30" s="174"/>
      <c r="P30" s="23"/>
      <c r="Q30" s="174"/>
      <c r="R30" s="174"/>
      <c r="S30" s="174"/>
      <c r="T30" s="174"/>
      <c r="U30" s="174"/>
      <c r="V30" s="174"/>
      <c r="W30" s="174"/>
      <c r="X30" s="174"/>
      <c r="Y30" s="174"/>
    </row>
    <row r="31" spans="1:25" s="144" customFormat="1" ht="12.75" customHeight="1" x14ac:dyDescent="0.3">
      <c r="A31" s="186" t="s">
        <v>490</v>
      </c>
      <c r="B31" s="180"/>
      <c r="C31" s="45"/>
      <c r="D31" s="173"/>
      <c r="E31" s="173"/>
      <c r="F31" s="173"/>
      <c r="G31" s="174"/>
      <c r="H31" s="174"/>
      <c r="I31" s="174"/>
      <c r="J31" s="174"/>
      <c r="K31" s="174"/>
      <c r="L31" s="174"/>
      <c r="M31" s="174"/>
      <c r="O31" s="174"/>
      <c r="P31" s="23"/>
      <c r="Q31" s="174"/>
      <c r="R31" s="174"/>
      <c r="S31" s="174"/>
      <c r="T31" s="174"/>
      <c r="U31" s="174"/>
      <c r="V31" s="174"/>
      <c r="W31" s="174"/>
      <c r="X31" s="174"/>
      <c r="Y31" s="174"/>
    </row>
    <row r="32" spans="1:25" s="144" customFormat="1" ht="12.75" customHeight="1" x14ac:dyDescent="0.3">
      <c r="A32" s="186" t="s">
        <v>544</v>
      </c>
      <c r="B32" s="180"/>
      <c r="C32" s="45"/>
      <c r="D32" s="173"/>
      <c r="E32" s="173"/>
      <c r="F32" s="173"/>
      <c r="G32" s="174"/>
      <c r="H32" s="174"/>
      <c r="I32" s="174"/>
      <c r="J32" s="174"/>
      <c r="K32" s="174"/>
      <c r="L32" s="174"/>
      <c r="M32" s="174"/>
      <c r="O32" s="174"/>
      <c r="P32" s="23"/>
      <c r="Q32" s="174"/>
      <c r="R32" s="174"/>
      <c r="S32" s="174"/>
      <c r="T32" s="174"/>
      <c r="U32" s="174"/>
      <c r="V32" s="174"/>
      <c r="W32" s="174"/>
      <c r="X32" s="174"/>
      <c r="Y32" s="174"/>
    </row>
    <row r="33" spans="1:25" s="144" customFormat="1" ht="12.75" customHeight="1" x14ac:dyDescent="0.3">
      <c r="A33" s="186" t="s">
        <v>181</v>
      </c>
      <c r="B33" s="180"/>
      <c r="C33" s="45"/>
      <c r="D33" s="173"/>
      <c r="E33" s="173"/>
      <c r="F33" s="173"/>
      <c r="G33" s="174"/>
      <c r="H33" s="174"/>
      <c r="I33" s="174"/>
      <c r="J33" s="174"/>
      <c r="K33" s="174"/>
      <c r="L33" s="174"/>
      <c r="M33" s="174"/>
      <c r="O33" s="174"/>
      <c r="P33" s="23"/>
      <c r="Q33" s="174"/>
      <c r="R33" s="174"/>
      <c r="S33" s="174"/>
      <c r="T33" s="174"/>
      <c r="U33" s="174"/>
      <c r="V33" s="174"/>
      <c r="W33" s="174"/>
      <c r="X33" s="174"/>
      <c r="Y33" s="174"/>
    </row>
    <row r="34" spans="1:25" s="144" customFormat="1" ht="12.75" customHeight="1" x14ac:dyDescent="0.3">
      <c r="A34" s="186" t="s">
        <v>545</v>
      </c>
      <c r="B34" s="180"/>
      <c r="C34" s="45"/>
      <c r="D34" s="173"/>
      <c r="E34" s="173"/>
      <c r="F34" s="173"/>
      <c r="G34" s="174"/>
      <c r="H34" s="174"/>
      <c r="I34" s="174"/>
      <c r="J34" s="174"/>
      <c r="K34" s="174"/>
      <c r="L34" s="174"/>
      <c r="M34" s="174"/>
      <c r="O34" s="174"/>
      <c r="P34" s="23"/>
      <c r="Q34" s="174"/>
      <c r="R34" s="174"/>
      <c r="S34" s="174"/>
      <c r="T34" s="174"/>
      <c r="U34" s="174"/>
      <c r="V34" s="174"/>
      <c r="W34" s="174"/>
      <c r="X34" s="174"/>
      <c r="Y34" s="174"/>
    </row>
    <row r="35" spans="1:25" s="144" customFormat="1" ht="12.75" customHeight="1" x14ac:dyDescent="0.3">
      <c r="A35" s="186" t="s">
        <v>546</v>
      </c>
      <c r="B35" s="180"/>
      <c r="C35" s="45"/>
      <c r="D35" s="173"/>
      <c r="E35" s="173"/>
      <c r="F35" s="173"/>
      <c r="G35" s="174"/>
      <c r="H35" s="174"/>
      <c r="I35" s="174"/>
      <c r="J35" s="174"/>
      <c r="K35" s="174"/>
      <c r="L35" s="174"/>
      <c r="M35" s="174"/>
      <c r="O35" s="174"/>
      <c r="P35" s="23"/>
      <c r="Q35" s="174"/>
      <c r="R35" s="174"/>
      <c r="S35" s="174"/>
      <c r="T35" s="174"/>
      <c r="U35" s="174"/>
      <c r="V35" s="174"/>
      <c r="W35" s="174"/>
      <c r="X35" s="174"/>
      <c r="Y35" s="174"/>
    </row>
    <row r="36" spans="1:25" s="144" customFormat="1" ht="12.75" customHeight="1" x14ac:dyDescent="0.3">
      <c r="A36" s="186" t="s">
        <v>547</v>
      </c>
      <c r="B36" s="180"/>
      <c r="C36" s="45"/>
      <c r="D36" s="173"/>
      <c r="E36" s="173"/>
      <c r="F36" s="173"/>
      <c r="G36" s="174"/>
      <c r="H36" s="174"/>
      <c r="I36" s="174"/>
      <c r="J36" s="174"/>
      <c r="K36" s="174"/>
      <c r="L36" s="174"/>
      <c r="M36" s="174"/>
      <c r="O36" s="174"/>
      <c r="P36" s="23"/>
      <c r="Q36" s="174"/>
      <c r="R36" s="174"/>
      <c r="S36" s="174"/>
      <c r="T36" s="174"/>
      <c r="U36" s="174"/>
      <c r="V36" s="174"/>
      <c r="W36" s="174"/>
      <c r="X36" s="174"/>
      <c r="Y36" s="174"/>
    </row>
    <row r="37" spans="1:25" s="144" customFormat="1" ht="12.75" customHeight="1" x14ac:dyDescent="0.3">
      <c r="A37" s="186" t="s">
        <v>548</v>
      </c>
      <c r="B37" s="180"/>
      <c r="C37" s="45"/>
      <c r="D37" s="173"/>
      <c r="E37" s="173"/>
      <c r="F37" s="173"/>
      <c r="G37" s="174"/>
      <c r="H37" s="174"/>
      <c r="I37" s="174"/>
      <c r="J37" s="174"/>
      <c r="K37" s="174"/>
      <c r="L37" s="174"/>
      <c r="M37" s="174"/>
      <c r="O37" s="174"/>
      <c r="P37" s="23"/>
      <c r="Q37" s="174"/>
      <c r="R37" s="174"/>
      <c r="S37" s="174"/>
      <c r="T37" s="174"/>
      <c r="U37" s="174"/>
      <c r="V37" s="174"/>
      <c r="W37" s="174"/>
      <c r="X37" s="174"/>
      <c r="Y37" s="174"/>
    </row>
    <row r="38" spans="1:25" s="144" customFormat="1" ht="12.75" customHeight="1" thickBot="1" x14ac:dyDescent="0.35">
      <c r="A38" s="187" t="s">
        <v>549</v>
      </c>
      <c r="B38" s="180"/>
      <c r="C38" s="45"/>
      <c r="D38" s="173"/>
      <c r="E38" s="173"/>
      <c r="F38" s="173"/>
      <c r="G38" s="174"/>
      <c r="H38" s="174"/>
      <c r="I38" s="174"/>
      <c r="J38" s="174"/>
      <c r="K38" s="174"/>
      <c r="L38" s="174"/>
      <c r="M38" s="174"/>
      <c r="O38" s="174"/>
      <c r="P38" s="23"/>
      <c r="Q38" s="174"/>
      <c r="R38" s="174"/>
      <c r="S38" s="174"/>
      <c r="T38" s="174"/>
      <c r="U38" s="174"/>
      <c r="V38" s="174"/>
      <c r="W38" s="174"/>
      <c r="X38" s="174"/>
      <c r="Y38" s="174"/>
    </row>
    <row r="39" spans="1:25" s="144" customFormat="1" ht="16.5" customHeight="1" thickBot="1" x14ac:dyDescent="0.35">
      <c r="A39" s="189" t="s">
        <v>206</v>
      </c>
      <c r="B39" s="175"/>
      <c r="C39" s="171"/>
      <c r="D39" s="173"/>
      <c r="E39" s="173"/>
      <c r="F39" s="173"/>
      <c r="G39" s="171"/>
      <c r="H39" s="171"/>
      <c r="I39" s="171"/>
      <c r="J39" s="171"/>
      <c r="K39" s="171"/>
      <c r="L39" s="171"/>
      <c r="M39" s="171"/>
      <c r="O39" s="171"/>
      <c r="P39" s="171"/>
      <c r="Q39" s="171"/>
      <c r="R39" s="171"/>
      <c r="S39" s="171"/>
      <c r="T39" s="171"/>
      <c r="U39" s="171"/>
      <c r="V39" s="171"/>
      <c r="W39" s="171"/>
      <c r="X39" s="171"/>
      <c r="Y39" s="171"/>
    </row>
    <row r="40" spans="1:25" s="144" customFormat="1" ht="12.75" customHeight="1" x14ac:dyDescent="0.3">
      <c r="A40" s="185" t="s">
        <v>550</v>
      </c>
      <c r="B40" s="180"/>
      <c r="C40" s="45"/>
      <c r="D40" s="173"/>
      <c r="E40" s="173"/>
      <c r="F40" s="173"/>
      <c r="G40" s="174"/>
      <c r="H40" s="174"/>
      <c r="I40" s="174"/>
      <c r="J40" s="174"/>
      <c r="K40" s="174"/>
      <c r="L40" s="174"/>
      <c r="M40" s="174"/>
      <c r="O40" s="174"/>
      <c r="P40" s="23"/>
      <c r="Q40" s="174"/>
      <c r="R40" s="174"/>
      <c r="S40" s="174"/>
      <c r="T40" s="174"/>
      <c r="U40" s="174"/>
      <c r="V40" s="174"/>
      <c r="W40" s="174"/>
      <c r="X40" s="174"/>
      <c r="Y40" s="174"/>
    </row>
    <row r="41" spans="1:25" s="144" customFormat="1" ht="12.75" customHeight="1" x14ac:dyDescent="0.3">
      <c r="A41" s="186" t="s">
        <v>551</v>
      </c>
      <c r="B41" s="180"/>
      <c r="C41" s="45"/>
      <c r="D41" s="173"/>
      <c r="E41" s="173"/>
      <c r="F41" s="173"/>
      <c r="G41" s="174"/>
      <c r="H41" s="174"/>
      <c r="I41" s="174"/>
      <c r="J41" s="174"/>
      <c r="K41" s="174"/>
      <c r="L41" s="174"/>
      <c r="M41" s="174"/>
      <c r="O41" s="174"/>
      <c r="P41" s="23"/>
      <c r="Q41" s="174"/>
      <c r="R41" s="174"/>
      <c r="S41" s="174"/>
      <c r="T41" s="174"/>
      <c r="U41" s="174"/>
      <c r="V41" s="174"/>
      <c r="W41" s="174"/>
      <c r="X41" s="174"/>
      <c r="Y41" s="174"/>
    </row>
    <row r="42" spans="1:25" s="144" customFormat="1" ht="12.75" customHeight="1" x14ac:dyDescent="0.3">
      <c r="A42" s="186" t="s">
        <v>552</v>
      </c>
      <c r="B42" s="180"/>
      <c r="C42" s="45"/>
      <c r="D42" s="173"/>
      <c r="E42" s="173"/>
      <c r="F42" s="173"/>
      <c r="G42" s="174"/>
      <c r="H42" s="174"/>
      <c r="I42" s="174"/>
      <c r="J42" s="174"/>
      <c r="K42" s="174"/>
      <c r="L42" s="174"/>
      <c r="M42" s="174"/>
      <c r="O42" s="174"/>
      <c r="P42" s="23"/>
      <c r="Q42" s="174"/>
      <c r="R42" s="174"/>
      <c r="S42" s="174"/>
      <c r="T42" s="174"/>
      <c r="U42" s="174"/>
      <c r="V42" s="174"/>
      <c r="W42" s="174"/>
      <c r="X42" s="174"/>
      <c r="Y42" s="174"/>
    </row>
    <row r="43" spans="1:25" s="144" customFormat="1" ht="12.75" customHeight="1" x14ac:dyDescent="0.3">
      <c r="A43" s="186" t="s">
        <v>185</v>
      </c>
      <c r="B43" s="180"/>
      <c r="C43" s="45"/>
      <c r="D43" s="173"/>
      <c r="E43" s="173"/>
      <c r="F43" s="173"/>
      <c r="G43" s="174"/>
      <c r="H43" s="174"/>
      <c r="I43" s="174"/>
      <c r="J43" s="174"/>
      <c r="K43" s="174"/>
      <c r="L43" s="174"/>
      <c r="M43" s="174"/>
      <c r="O43" s="174"/>
      <c r="P43" s="23"/>
      <c r="Q43" s="174"/>
      <c r="R43" s="174"/>
      <c r="S43" s="174"/>
      <c r="T43" s="174"/>
      <c r="U43" s="174"/>
      <c r="V43" s="174"/>
      <c r="W43" s="174"/>
      <c r="X43" s="174"/>
      <c r="Y43" s="174"/>
    </row>
    <row r="44" spans="1:25" s="144" customFormat="1" ht="12.75" customHeight="1" x14ac:dyDescent="0.3">
      <c r="A44" s="186" t="s">
        <v>553</v>
      </c>
      <c r="B44" s="180"/>
      <c r="C44" s="45"/>
      <c r="D44" s="173"/>
      <c r="E44" s="173"/>
      <c r="F44" s="173"/>
      <c r="G44" s="174"/>
      <c r="H44" s="174"/>
      <c r="I44" s="174"/>
      <c r="J44" s="174"/>
      <c r="K44" s="174"/>
      <c r="L44" s="174"/>
      <c r="M44" s="174"/>
      <c r="O44" s="174"/>
      <c r="P44" s="23"/>
      <c r="Q44" s="174"/>
      <c r="R44" s="174"/>
      <c r="S44" s="174"/>
      <c r="T44" s="174"/>
      <c r="U44" s="174"/>
      <c r="V44" s="174"/>
      <c r="W44" s="174"/>
      <c r="X44" s="174"/>
      <c r="Y44" s="174"/>
    </row>
    <row r="45" spans="1:25" s="144" customFormat="1" ht="12.75" customHeight="1" x14ac:dyDescent="0.3">
      <c r="A45" s="186" t="s">
        <v>554</v>
      </c>
      <c r="B45" s="180"/>
      <c r="C45" s="45"/>
      <c r="D45" s="173"/>
      <c r="E45" s="173"/>
      <c r="F45" s="173"/>
      <c r="G45" s="174"/>
      <c r="H45" s="174"/>
      <c r="I45" s="174"/>
      <c r="J45" s="174"/>
      <c r="K45" s="174"/>
      <c r="L45" s="174"/>
      <c r="M45" s="174"/>
      <c r="O45" s="174"/>
      <c r="P45" s="23"/>
      <c r="Q45" s="174"/>
      <c r="R45" s="174"/>
      <c r="S45" s="174"/>
      <c r="T45" s="174"/>
      <c r="U45" s="174"/>
      <c r="V45" s="174"/>
      <c r="W45" s="174"/>
      <c r="X45" s="174"/>
      <c r="Y45" s="174"/>
    </row>
    <row r="46" spans="1:25" s="144" customFormat="1" ht="12.75" customHeight="1" x14ac:dyDescent="0.3">
      <c r="A46" s="186" t="s">
        <v>208</v>
      </c>
      <c r="B46" s="180"/>
      <c r="C46" s="45"/>
      <c r="D46" s="173"/>
      <c r="E46" s="173"/>
      <c r="F46" s="173"/>
      <c r="G46" s="174"/>
      <c r="H46" s="174"/>
      <c r="I46" s="174"/>
      <c r="J46" s="174"/>
      <c r="K46" s="174"/>
      <c r="L46" s="174"/>
      <c r="M46" s="174"/>
      <c r="O46" s="174"/>
      <c r="P46" s="23"/>
      <c r="Q46" s="174"/>
      <c r="R46" s="174"/>
      <c r="S46" s="174"/>
      <c r="T46" s="174"/>
      <c r="U46" s="174"/>
      <c r="V46" s="174"/>
      <c r="W46" s="174"/>
      <c r="X46" s="174"/>
      <c r="Y46" s="174"/>
    </row>
    <row r="47" spans="1:25" s="144" customFormat="1" ht="12.75" customHeight="1" x14ac:dyDescent="0.3">
      <c r="A47" s="186" t="s">
        <v>0</v>
      </c>
      <c r="B47" s="180"/>
      <c r="C47" s="45"/>
      <c r="D47" s="173"/>
      <c r="E47" s="173"/>
      <c r="F47" s="173"/>
      <c r="G47" s="174"/>
      <c r="H47" s="174"/>
      <c r="I47" s="174"/>
      <c r="J47" s="174"/>
      <c r="K47" s="174"/>
      <c r="L47" s="174"/>
      <c r="M47" s="174"/>
      <c r="O47" s="174"/>
      <c r="P47" s="23"/>
      <c r="Q47" s="174"/>
      <c r="R47" s="174"/>
      <c r="S47" s="174"/>
      <c r="T47" s="174"/>
      <c r="U47" s="174"/>
      <c r="V47" s="174"/>
      <c r="W47" s="174"/>
      <c r="X47" s="174"/>
      <c r="Y47" s="174"/>
    </row>
    <row r="48" spans="1:25" s="144" customFormat="1" ht="12.75" customHeight="1" x14ac:dyDescent="0.3">
      <c r="A48" s="186" t="s">
        <v>1</v>
      </c>
      <c r="B48" s="180"/>
      <c r="C48" s="45"/>
      <c r="D48" s="173"/>
      <c r="E48" s="173"/>
      <c r="F48" s="173"/>
      <c r="G48" s="174"/>
      <c r="H48" s="174"/>
      <c r="I48" s="174"/>
      <c r="J48" s="174"/>
      <c r="K48" s="174"/>
      <c r="L48" s="174"/>
      <c r="M48" s="174"/>
      <c r="O48" s="174"/>
      <c r="P48" s="23"/>
      <c r="Q48" s="174"/>
      <c r="R48" s="174"/>
      <c r="S48" s="174"/>
      <c r="T48" s="174"/>
      <c r="U48" s="174"/>
      <c r="V48" s="174"/>
      <c r="W48" s="174"/>
      <c r="X48" s="174"/>
      <c r="Y48" s="174"/>
    </row>
    <row r="49" spans="1:25" s="144" customFormat="1" ht="12.75" customHeight="1" x14ac:dyDescent="0.3">
      <c r="A49" s="186" t="s">
        <v>205</v>
      </c>
      <c r="B49" s="180"/>
      <c r="C49" s="45"/>
      <c r="D49" s="173"/>
      <c r="E49" s="173"/>
      <c r="F49" s="173"/>
      <c r="G49" s="174"/>
      <c r="H49" s="174"/>
      <c r="I49" s="174"/>
      <c r="J49" s="174"/>
      <c r="K49" s="174"/>
      <c r="L49" s="174"/>
      <c r="M49" s="174"/>
      <c r="O49" s="174"/>
      <c r="P49" s="23"/>
      <c r="Q49" s="174"/>
      <c r="R49" s="174"/>
      <c r="S49" s="174"/>
      <c r="T49" s="174"/>
      <c r="U49" s="174"/>
      <c r="V49" s="174"/>
      <c r="W49" s="174"/>
      <c r="X49" s="174"/>
      <c r="Y49" s="174"/>
    </row>
    <row r="50" spans="1:25" s="144" customFormat="1" ht="12.75" customHeight="1" thickBot="1" x14ac:dyDescent="0.35">
      <c r="A50" s="187" t="s">
        <v>184</v>
      </c>
      <c r="B50" s="180"/>
      <c r="C50" s="45"/>
      <c r="D50" s="173"/>
      <c r="E50" s="173"/>
      <c r="F50" s="173"/>
      <c r="G50" s="174"/>
      <c r="H50" s="174"/>
      <c r="I50" s="174"/>
      <c r="J50" s="174"/>
      <c r="K50" s="174"/>
      <c r="L50" s="174"/>
      <c r="M50" s="174"/>
      <c r="O50" s="174"/>
      <c r="P50" s="23"/>
      <c r="Q50" s="174"/>
      <c r="R50" s="174"/>
      <c r="S50" s="174"/>
      <c r="T50" s="174"/>
      <c r="U50" s="174"/>
      <c r="V50" s="174"/>
      <c r="W50" s="174"/>
      <c r="X50" s="174"/>
      <c r="Y50" s="174"/>
    </row>
    <row r="51" spans="1:25" s="144" customFormat="1" ht="16.5" customHeight="1" thickBot="1" x14ac:dyDescent="0.35">
      <c r="A51" s="189" t="s">
        <v>342</v>
      </c>
      <c r="B51" s="175"/>
      <c r="C51" s="171"/>
      <c r="D51" s="173"/>
      <c r="E51" s="173"/>
      <c r="F51" s="173"/>
      <c r="G51" s="171"/>
      <c r="H51" s="171"/>
      <c r="I51" s="171"/>
      <c r="J51" s="171"/>
      <c r="K51" s="171"/>
      <c r="L51" s="171"/>
      <c r="M51" s="171"/>
      <c r="O51" s="171"/>
      <c r="P51" s="171"/>
      <c r="Q51" s="171"/>
      <c r="R51" s="171"/>
      <c r="S51" s="171"/>
      <c r="T51" s="171"/>
      <c r="U51" s="171"/>
      <c r="V51" s="171"/>
      <c r="W51" s="171"/>
      <c r="X51" s="171"/>
      <c r="Y51" s="171"/>
    </row>
    <row r="52" spans="1:25" s="144" customFormat="1" ht="12.75" customHeight="1" x14ac:dyDescent="0.25">
      <c r="A52" s="185" t="s">
        <v>2</v>
      </c>
      <c r="B52" s="180"/>
      <c r="C52" s="137"/>
      <c r="D52" s="143"/>
      <c r="E52" s="143"/>
      <c r="F52" s="143"/>
      <c r="G52" s="143"/>
      <c r="H52" s="143"/>
      <c r="I52" s="143"/>
      <c r="J52" s="143"/>
      <c r="K52" s="143"/>
      <c r="L52" s="143"/>
      <c r="M52" s="150"/>
      <c r="N52" s="124"/>
      <c r="O52" s="150"/>
      <c r="P52" s="138"/>
      <c r="Q52" s="174"/>
      <c r="R52" s="174"/>
      <c r="S52" s="174"/>
      <c r="T52" s="174"/>
      <c r="U52" s="174"/>
      <c r="V52" s="174"/>
      <c r="W52" s="174"/>
      <c r="X52" s="174"/>
      <c r="Y52" s="174"/>
    </row>
    <row r="53" spans="1:25" s="144" customFormat="1" ht="12.75" customHeight="1" x14ac:dyDescent="0.25">
      <c r="A53" s="186" t="s">
        <v>3</v>
      </c>
      <c r="B53" s="180"/>
      <c r="C53" s="137"/>
      <c r="D53" s="143"/>
      <c r="E53" s="143"/>
      <c r="F53" s="143"/>
      <c r="G53" s="143"/>
      <c r="H53" s="143"/>
      <c r="I53" s="143"/>
      <c r="J53" s="143"/>
      <c r="K53" s="143"/>
      <c r="L53" s="143"/>
      <c r="M53" s="150"/>
      <c r="N53" s="124"/>
      <c r="O53" s="150"/>
      <c r="P53" s="138"/>
      <c r="Q53" s="174"/>
      <c r="R53" s="174"/>
      <c r="S53" s="174"/>
      <c r="T53" s="174"/>
      <c r="U53" s="174"/>
      <c r="V53" s="174"/>
      <c r="W53" s="174"/>
      <c r="X53" s="174"/>
      <c r="Y53" s="174"/>
    </row>
    <row r="54" spans="1:25" s="144" customFormat="1" ht="12.75" customHeight="1" x14ac:dyDescent="0.25">
      <c r="A54" s="186" t="s">
        <v>4</v>
      </c>
      <c r="B54" s="180"/>
      <c r="C54" s="137"/>
      <c r="D54" s="143"/>
      <c r="E54" s="143"/>
      <c r="F54" s="143"/>
      <c r="G54" s="143"/>
      <c r="H54" s="143"/>
      <c r="I54" s="143"/>
      <c r="J54" s="143"/>
      <c r="K54" s="143"/>
      <c r="L54" s="143"/>
      <c r="M54" s="150"/>
      <c r="N54" s="124"/>
      <c r="O54" s="150"/>
      <c r="P54" s="138"/>
      <c r="Q54" s="174"/>
      <c r="R54" s="174"/>
      <c r="S54" s="174"/>
      <c r="T54" s="174"/>
      <c r="U54" s="174"/>
      <c r="V54" s="174"/>
      <c r="W54" s="174"/>
      <c r="X54" s="174"/>
      <c r="Y54" s="174"/>
    </row>
    <row r="55" spans="1:25" s="144" customFormat="1" ht="12.75" customHeight="1" x14ac:dyDescent="0.25">
      <c r="A55" s="186" t="s">
        <v>5</v>
      </c>
      <c r="B55" s="180"/>
      <c r="C55" s="137"/>
      <c r="D55" s="143"/>
      <c r="E55" s="143"/>
      <c r="F55" s="143"/>
      <c r="G55" s="143"/>
      <c r="H55" s="143"/>
      <c r="I55" s="143"/>
      <c r="J55" s="143"/>
      <c r="K55" s="143"/>
      <c r="L55" s="143"/>
      <c r="M55" s="150"/>
      <c r="N55" s="124"/>
      <c r="O55" s="150"/>
      <c r="P55" s="138"/>
      <c r="Q55" s="174"/>
      <c r="R55" s="174"/>
      <c r="S55" s="174"/>
      <c r="T55" s="174"/>
      <c r="U55" s="174"/>
      <c r="V55" s="174"/>
      <c r="W55" s="174"/>
      <c r="X55" s="174"/>
      <c r="Y55" s="174"/>
    </row>
    <row r="56" spans="1:25" s="144" customFormat="1" ht="12.75" customHeight="1" x14ac:dyDescent="0.25">
      <c r="A56" s="186" t="s">
        <v>207</v>
      </c>
      <c r="B56" s="180"/>
      <c r="C56" s="137"/>
      <c r="D56" s="143"/>
      <c r="E56" s="143"/>
      <c r="F56" s="143"/>
      <c r="G56" s="143"/>
      <c r="H56" s="143"/>
      <c r="I56" s="143"/>
      <c r="J56" s="143"/>
      <c r="K56" s="143"/>
      <c r="L56" s="143"/>
      <c r="M56" s="150"/>
      <c r="N56" s="124"/>
      <c r="O56" s="150"/>
      <c r="P56" s="138"/>
      <c r="Q56" s="174"/>
      <c r="R56" s="174"/>
      <c r="S56" s="174"/>
      <c r="T56" s="174"/>
      <c r="U56" s="174"/>
      <c r="V56" s="174"/>
      <c r="W56" s="174"/>
      <c r="X56" s="174"/>
      <c r="Y56" s="174"/>
    </row>
    <row r="57" spans="1:25" s="144" customFormat="1" ht="12.75" customHeight="1" thickBot="1" x14ac:dyDescent="0.3">
      <c r="A57" s="187" t="s">
        <v>282</v>
      </c>
      <c r="B57" s="180"/>
      <c r="C57" s="137"/>
      <c r="D57" s="143"/>
      <c r="E57" s="143"/>
      <c r="F57" s="143"/>
      <c r="G57" s="143"/>
      <c r="H57" s="143"/>
      <c r="I57" s="143"/>
      <c r="J57" s="143"/>
      <c r="K57" s="143"/>
      <c r="L57" s="143"/>
      <c r="M57" s="150"/>
      <c r="N57" s="124"/>
      <c r="O57" s="150"/>
      <c r="P57" s="138"/>
      <c r="Q57" s="174"/>
      <c r="R57" s="174"/>
      <c r="S57" s="174"/>
      <c r="T57" s="174"/>
      <c r="U57" s="174"/>
      <c r="V57" s="174"/>
      <c r="W57" s="174"/>
      <c r="X57" s="174"/>
      <c r="Y57" s="174"/>
    </row>
    <row r="58" spans="1:25" hidden="1" x14ac:dyDescent="0.2">
      <c r="A58" s="7"/>
      <c r="B58" s="7"/>
      <c r="C58" s="7"/>
      <c r="P58" s="7"/>
      <c r="Q58" s="7"/>
      <c r="R58" s="7"/>
      <c r="S58" s="7"/>
      <c r="T58" s="7"/>
      <c r="U58" s="7"/>
      <c r="V58" s="7"/>
      <c r="W58" s="7"/>
      <c r="X58" s="7"/>
      <c r="Y58" s="7"/>
    </row>
    <row r="59" spans="1:25" hidden="1" x14ac:dyDescent="0.2">
      <c r="A59" s="7"/>
      <c r="B59" s="7"/>
      <c r="C59" s="22"/>
      <c r="D59" s="147"/>
      <c r="E59" s="147"/>
      <c r="F59" s="147"/>
      <c r="G59" s="147"/>
      <c r="H59" s="147"/>
      <c r="I59" s="147"/>
      <c r="J59" s="147"/>
      <c r="K59" s="147"/>
      <c r="L59" s="147"/>
      <c r="M59" s="147"/>
      <c r="N59" s="147"/>
      <c r="O59" s="147"/>
      <c r="P59" s="22"/>
      <c r="Q59" s="22"/>
      <c r="R59" s="22"/>
      <c r="S59" s="7"/>
      <c r="T59" s="7"/>
      <c r="U59" s="7"/>
      <c r="V59" s="7"/>
      <c r="W59" s="7"/>
      <c r="X59" s="7"/>
      <c r="Y59" s="7"/>
    </row>
    <row r="60" spans="1:25" hidden="1" x14ac:dyDescent="0.2">
      <c r="A60" s="7"/>
      <c r="B60" s="7"/>
      <c r="C60" s="7"/>
      <c r="P60" s="7"/>
      <c r="Q60" s="7"/>
      <c r="R60" s="7"/>
      <c r="S60" s="7"/>
      <c r="T60" s="7"/>
      <c r="U60" s="7"/>
      <c r="V60" s="7"/>
      <c r="W60" s="7"/>
      <c r="X60" s="7"/>
      <c r="Y60" s="7"/>
    </row>
    <row r="61" spans="1:25" hidden="1" x14ac:dyDescent="0.2">
      <c r="A61" s="7"/>
      <c r="B61" s="7"/>
      <c r="C61" s="7"/>
      <c r="P61" s="7"/>
      <c r="Q61" s="7"/>
      <c r="R61" s="7"/>
      <c r="S61" s="7"/>
      <c r="T61" s="7"/>
      <c r="U61" s="7"/>
      <c r="V61" s="7"/>
      <c r="W61" s="7"/>
      <c r="X61" s="7"/>
      <c r="Y61" s="7"/>
    </row>
    <row r="62" spans="1:25" hidden="1" x14ac:dyDescent="0.2">
      <c r="A62" s="7"/>
      <c r="B62" s="7"/>
      <c r="C62" s="7"/>
      <c r="P62" s="7"/>
      <c r="Q62" s="7"/>
      <c r="R62" s="7"/>
      <c r="S62" s="7"/>
      <c r="T62" s="7"/>
      <c r="U62" s="7"/>
      <c r="V62" s="7"/>
      <c r="W62" s="7"/>
      <c r="X62" s="7"/>
      <c r="Y62" s="7"/>
    </row>
    <row r="63" spans="1:25" s="144" customFormat="1" x14ac:dyDescent="0.2"/>
    <row r="64" spans="1:25" s="144" customFormat="1" x14ac:dyDescent="0.2"/>
    <row r="65" s="144" customFormat="1" x14ac:dyDescent="0.2"/>
  </sheetData>
  <customSheetViews>
    <customSheetView guid="{B50381DA-06DA-4286-99A4-CB6DE67AD1EB}" scale="60" showGridLines="0" showRowCol="0" zeroValues="0">
      <pane ySplit="6" topLeftCell="A7" activePane="bottomLeft" state="frozen"/>
      <selection pane="bottomLeft" activeCell="A7" sqref="A7"/>
    </customSheetView>
  </customSheetViews>
  <mergeCells count="6">
    <mergeCell ref="A2:Q2"/>
    <mergeCell ref="E6:N6"/>
    <mergeCell ref="F4:J4"/>
    <mergeCell ref="Q4:S4"/>
    <mergeCell ref="C4:E4"/>
    <mergeCell ref="N4:P4"/>
  </mergeCells>
  <phoneticPr fontId="0" type="noConversion"/>
  <pageMargins left="0.59" right="0.48" top="0.4" bottom="0.55000000000000004" header="0.44" footer="0.5"/>
  <pageSetup paperSize="9" scale="94"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7">
    <pageSetUpPr fitToPage="1"/>
  </sheetPr>
  <dimension ref="A1:IV65"/>
  <sheetViews>
    <sheetView showGridLines="0" showRowColHeaders="0" showZeros="0" zoomScale="60" zoomScaleNormal="60" workbookViewId="0">
      <pane ySplit="6" topLeftCell="A7" activePane="bottomLeft" state="frozen"/>
      <selection pane="bottomLeft" activeCell="A7" sqref="A7"/>
    </sheetView>
  </sheetViews>
  <sheetFormatPr defaultColWidth="0" defaultRowHeight="12.75" zeroHeight="1" x14ac:dyDescent="0.2"/>
  <cols>
    <col min="1" max="1" width="37.85546875" style="144" bestFit="1" customWidth="1"/>
    <col min="2" max="2" width="4" style="144" customWidth="1"/>
    <col min="3" max="3" width="3.7109375" style="144" customWidth="1"/>
    <col min="4" max="14" width="2.7109375" style="144" customWidth="1"/>
    <col min="15" max="15" width="4" style="144" customWidth="1"/>
    <col min="16" max="17" width="3.7109375" style="144" customWidth="1"/>
    <col min="18" max="25" width="3.7109375" hidden="1" customWidth="1"/>
  </cols>
  <sheetData>
    <row r="1" spans="1:256" x14ac:dyDescent="0.2">
      <c r="A1" s="275"/>
      <c r="B1" s="276"/>
      <c r="C1" s="276"/>
      <c r="D1" s="276"/>
      <c r="E1" s="276"/>
      <c r="F1" s="276"/>
      <c r="G1" s="276"/>
      <c r="H1" s="276"/>
      <c r="I1" s="276"/>
      <c r="J1" s="276"/>
      <c r="K1" s="276"/>
      <c r="L1" s="276"/>
      <c r="M1" s="276"/>
      <c r="N1" s="276"/>
      <c r="O1" s="276"/>
      <c r="P1" s="276"/>
      <c r="Q1" s="277"/>
    </row>
    <row r="2" spans="1:256" s="61" customFormat="1" ht="20.25" x14ac:dyDescent="0.3">
      <c r="A2" s="560" t="s">
        <v>34</v>
      </c>
      <c r="B2" s="561"/>
      <c r="C2" s="561"/>
      <c r="D2" s="561"/>
      <c r="E2" s="564"/>
      <c r="F2" s="564"/>
      <c r="G2" s="564"/>
      <c r="H2" s="564"/>
      <c r="I2" s="564"/>
      <c r="J2" s="564"/>
      <c r="K2" s="564"/>
      <c r="L2" s="564"/>
      <c r="M2" s="564"/>
      <c r="N2" s="564"/>
      <c r="O2" s="564"/>
      <c r="P2" s="564"/>
      <c r="Q2" s="565"/>
      <c r="R2" s="278"/>
      <c r="S2" s="279"/>
      <c r="T2" s="280"/>
      <c r="U2" s="280"/>
      <c r="V2" s="280"/>
      <c r="W2" s="280"/>
      <c r="X2" s="280"/>
      <c r="Y2" s="280"/>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c r="FZ2" s="281"/>
      <c r="GA2" s="281"/>
      <c r="GB2" s="281"/>
      <c r="GC2" s="281"/>
      <c r="GD2" s="281"/>
      <c r="GE2" s="281"/>
      <c r="GF2" s="281"/>
      <c r="GG2" s="281"/>
      <c r="GH2" s="281"/>
      <c r="GI2" s="281"/>
      <c r="GJ2" s="281"/>
      <c r="GK2" s="281"/>
      <c r="GL2" s="281"/>
      <c r="GM2" s="281"/>
      <c r="GN2" s="281"/>
      <c r="GO2" s="281"/>
      <c r="GP2" s="281"/>
      <c r="GQ2" s="281"/>
      <c r="GR2" s="281"/>
      <c r="GS2" s="281"/>
      <c r="GT2" s="281"/>
      <c r="GU2" s="281"/>
      <c r="GV2" s="281"/>
      <c r="GW2" s="281"/>
      <c r="GX2" s="281"/>
      <c r="GY2" s="281"/>
      <c r="GZ2" s="281"/>
      <c r="HA2" s="281"/>
      <c r="HB2" s="281"/>
      <c r="HC2" s="281"/>
      <c r="HD2" s="281"/>
      <c r="HE2" s="281"/>
      <c r="HF2" s="281"/>
      <c r="HG2" s="281"/>
      <c r="HH2" s="281"/>
      <c r="HI2" s="281"/>
      <c r="HJ2" s="281"/>
      <c r="HK2" s="281"/>
      <c r="HL2" s="281"/>
      <c r="HM2" s="281"/>
      <c r="HN2" s="281"/>
      <c r="HO2" s="281"/>
      <c r="HP2" s="281"/>
      <c r="HQ2" s="281"/>
      <c r="HR2" s="281"/>
      <c r="HS2" s="281"/>
      <c r="HT2" s="281"/>
      <c r="HU2" s="281"/>
      <c r="HV2" s="281"/>
      <c r="HW2" s="281"/>
      <c r="HX2" s="281"/>
      <c r="HY2" s="281"/>
      <c r="HZ2" s="281"/>
      <c r="IA2" s="281"/>
      <c r="IB2" s="281"/>
      <c r="IC2" s="281"/>
      <c r="ID2" s="281"/>
      <c r="IE2" s="281"/>
      <c r="IF2" s="281"/>
      <c r="IG2" s="281"/>
      <c r="IH2" s="281"/>
      <c r="II2" s="281"/>
      <c r="IJ2" s="281"/>
      <c r="IK2" s="281"/>
      <c r="IL2" s="281"/>
      <c r="IM2" s="281"/>
      <c r="IN2" s="281"/>
      <c r="IO2" s="281"/>
      <c r="IP2" s="281"/>
      <c r="IQ2" s="281"/>
      <c r="IR2" s="281"/>
      <c r="IS2" s="281"/>
      <c r="IT2" s="281"/>
      <c r="IU2" s="281"/>
      <c r="IV2" s="281"/>
    </row>
    <row r="3" spans="1:256" s="171" customFormat="1" ht="12.75" customHeight="1" x14ac:dyDescent="0.3">
      <c r="A3" s="196"/>
      <c r="B3" s="197"/>
      <c r="C3" s="146"/>
      <c r="D3" s="146"/>
      <c r="E3" s="146"/>
      <c r="F3" s="146"/>
      <c r="G3" s="197"/>
      <c r="H3" s="146"/>
      <c r="I3" s="146"/>
      <c r="J3" s="146"/>
      <c r="K3" s="146"/>
      <c r="L3" s="146"/>
      <c r="M3" s="146"/>
      <c r="N3" s="146"/>
      <c r="O3" s="146"/>
      <c r="P3" s="146"/>
      <c r="Q3" s="205"/>
      <c r="R3" s="205"/>
      <c r="S3" s="205"/>
    </row>
    <row r="4" spans="1:256" s="61" customFormat="1" ht="20.25" thickBot="1" x14ac:dyDescent="0.3">
      <c r="A4" s="168">
        <f>Naam!J26</f>
        <v>0</v>
      </c>
      <c r="B4" s="142"/>
      <c r="C4" s="547" t="s">
        <v>283</v>
      </c>
      <c r="D4" s="547"/>
      <c r="E4" s="567"/>
      <c r="F4" s="543">
        <f ca="1">TODAY()</f>
        <v>43115</v>
      </c>
      <c r="G4" s="544"/>
      <c r="H4" s="544"/>
      <c r="I4" s="544"/>
      <c r="J4" s="545"/>
      <c r="K4" s="143"/>
      <c r="L4" s="143"/>
      <c r="M4" s="143"/>
      <c r="N4" s="548"/>
      <c r="O4" s="548"/>
      <c r="P4" s="548"/>
      <c r="Q4" s="566"/>
      <c r="R4" s="566"/>
      <c r="S4" s="566"/>
      <c r="T4" s="18"/>
      <c r="U4" s="3"/>
      <c r="V4" s="3"/>
      <c r="W4" s="3"/>
      <c r="X4" s="3"/>
      <c r="Y4" s="3"/>
    </row>
    <row r="5" spans="1:256" s="61" customFormat="1" ht="21" customHeight="1" thickBot="1" x14ac:dyDescent="0.25">
      <c r="A5" s="164" t="s">
        <v>264</v>
      </c>
      <c r="B5" s="169" t="s">
        <v>302</v>
      </c>
      <c r="C5" s="135">
        <f>COUNTIF(C8:C57,"x")</f>
        <v>0</v>
      </c>
      <c r="D5" s="306"/>
      <c r="E5" s="306"/>
      <c r="F5" s="306"/>
      <c r="G5" s="306"/>
      <c r="H5" s="306"/>
      <c r="I5" s="306"/>
      <c r="J5" s="306"/>
      <c r="K5" s="306"/>
      <c r="L5" s="306"/>
      <c r="M5" s="306"/>
      <c r="N5" s="164" t="s">
        <v>265</v>
      </c>
      <c r="O5" s="169" t="s">
        <v>302</v>
      </c>
      <c r="P5" s="307">
        <f>COUNTIF(P8:P57,"x")</f>
        <v>0</v>
      </c>
      <c r="Q5" s="181"/>
      <c r="R5" s="21"/>
      <c r="S5" s="21"/>
      <c r="T5" s="18"/>
      <c r="U5" s="18"/>
      <c r="V5" s="18"/>
      <c r="W5" s="18"/>
      <c r="X5" s="18"/>
      <c r="Y5" s="18"/>
    </row>
    <row r="6" spans="1:256" s="61" customFormat="1" ht="63" customHeight="1" x14ac:dyDescent="0.2">
      <c r="A6" s="140" t="s">
        <v>304</v>
      </c>
      <c r="B6" s="308"/>
      <c r="C6" s="153">
        <f>Naam!$E10</f>
        <v>0</v>
      </c>
      <c r="D6" s="309"/>
      <c r="E6" s="546" t="s">
        <v>143</v>
      </c>
      <c r="F6" s="546"/>
      <c r="G6" s="546"/>
      <c r="H6" s="546"/>
      <c r="I6" s="546"/>
      <c r="J6" s="546"/>
      <c r="K6" s="546"/>
      <c r="L6" s="546"/>
      <c r="M6" s="546"/>
      <c r="N6" s="546"/>
      <c r="O6" s="237"/>
      <c r="P6" s="153">
        <f>Naam!$E10</f>
        <v>0</v>
      </c>
      <c r="Q6" s="193"/>
      <c r="R6" s="46"/>
      <c r="S6" s="46"/>
      <c r="T6" s="46"/>
      <c r="U6" s="46"/>
      <c r="V6" s="46"/>
      <c r="W6" s="46"/>
      <c r="X6" s="46"/>
      <c r="Y6" s="46"/>
    </row>
    <row r="7" spans="1:256" s="61" customFormat="1" ht="16.5" customHeight="1" thickBot="1" x14ac:dyDescent="0.25">
      <c r="A7" s="189" t="s">
        <v>339</v>
      </c>
      <c r="B7" s="152"/>
      <c r="C7" s="148"/>
      <c r="D7" s="235"/>
      <c r="E7" s="235"/>
      <c r="F7" s="235"/>
      <c r="G7" s="235"/>
      <c r="H7" s="235"/>
      <c r="I7" s="235"/>
      <c r="J7" s="235"/>
      <c r="K7" s="235"/>
      <c r="L7" s="235"/>
      <c r="M7" s="148"/>
      <c r="N7" s="148"/>
      <c r="O7" s="148"/>
      <c r="P7" s="148"/>
      <c r="Q7" s="201"/>
      <c r="R7" s="18"/>
      <c r="S7" s="18"/>
      <c r="T7" s="18"/>
      <c r="U7" s="18"/>
      <c r="V7" s="18"/>
      <c r="W7" s="18"/>
      <c r="X7" s="18"/>
      <c r="Y7" s="18"/>
    </row>
    <row r="8" spans="1:256" s="61" customFormat="1" ht="12.75" customHeight="1" x14ac:dyDescent="0.25">
      <c r="A8" s="185" t="s">
        <v>178</v>
      </c>
      <c r="B8" s="125"/>
      <c r="C8" s="137"/>
      <c r="D8" s="149"/>
      <c r="E8" s="143"/>
      <c r="F8" s="143"/>
      <c r="G8" s="310"/>
      <c r="H8" s="310"/>
      <c r="I8" s="310"/>
      <c r="J8" s="310"/>
      <c r="K8" s="310"/>
      <c r="L8" s="310"/>
      <c r="M8" s="311"/>
      <c r="N8" s="148"/>
      <c r="O8" s="311"/>
      <c r="P8" s="138"/>
      <c r="Q8" s="204"/>
      <c r="R8" s="113"/>
      <c r="S8" s="113"/>
      <c r="T8" s="113"/>
      <c r="U8" s="113"/>
      <c r="V8" s="113"/>
      <c r="W8" s="113"/>
      <c r="X8" s="113"/>
      <c r="Y8" s="113"/>
    </row>
    <row r="9" spans="1:256" s="61" customFormat="1" ht="12.75" customHeight="1" x14ac:dyDescent="0.25">
      <c r="A9" s="186" t="s">
        <v>188</v>
      </c>
      <c r="B9" s="125"/>
      <c r="C9" s="137"/>
      <c r="D9" s="143"/>
      <c r="E9" s="143"/>
      <c r="F9" s="143"/>
      <c r="G9" s="310"/>
      <c r="H9" s="310"/>
      <c r="I9" s="310"/>
      <c r="J9" s="310"/>
      <c r="K9" s="310"/>
      <c r="L9" s="310"/>
      <c r="M9" s="311"/>
      <c r="N9" s="148"/>
      <c r="O9" s="311"/>
      <c r="P9" s="138"/>
      <c r="Q9" s="204"/>
      <c r="R9" s="113"/>
      <c r="S9" s="113"/>
      <c r="T9" s="113"/>
      <c r="U9" s="113"/>
      <c r="V9" s="113"/>
      <c r="W9" s="113"/>
      <c r="X9" s="113"/>
      <c r="Y9" s="113"/>
    </row>
    <row r="10" spans="1:256" s="61" customFormat="1" ht="12.75" customHeight="1" x14ac:dyDescent="0.25">
      <c r="A10" s="186" t="s">
        <v>503</v>
      </c>
      <c r="B10" s="125"/>
      <c r="C10" s="137"/>
      <c r="D10" s="143"/>
      <c r="E10" s="143"/>
      <c r="F10" s="143"/>
      <c r="G10" s="310"/>
      <c r="H10" s="310"/>
      <c r="I10" s="310"/>
      <c r="J10" s="310"/>
      <c r="K10" s="310"/>
      <c r="L10" s="310"/>
      <c r="M10" s="311"/>
      <c r="N10" s="148"/>
      <c r="O10" s="311"/>
      <c r="P10" s="138"/>
      <c r="Q10" s="204"/>
      <c r="R10" s="113"/>
      <c r="S10" s="113"/>
      <c r="T10" s="113"/>
      <c r="U10" s="113"/>
      <c r="V10" s="113"/>
      <c r="W10" s="113"/>
      <c r="X10" s="113"/>
      <c r="Y10" s="113"/>
    </row>
    <row r="11" spans="1:256" s="61" customFormat="1" ht="12.75" customHeight="1" x14ac:dyDescent="0.25">
      <c r="A11" s="186" t="s">
        <v>534</v>
      </c>
      <c r="B11" s="125"/>
      <c r="C11" s="137"/>
      <c r="D11" s="143"/>
      <c r="E11" s="143"/>
      <c r="F11" s="143"/>
      <c r="G11" s="310"/>
      <c r="H11" s="310"/>
      <c r="I11" s="310"/>
      <c r="J11" s="310"/>
      <c r="K11" s="310"/>
      <c r="L11" s="310"/>
      <c r="M11" s="311"/>
      <c r="N11" s="148"/>
      <c r="O11" s="311"/>
      <c r="P11" s="138"/>
      <c r="Q11" s="204"/>
      <c r="R11" s="113"/>
      <c r="S11" s="113"/>
      <c r="T11" s="113"/>
      <c r="U11" s="113"/>
      <c r="V11" s="113"/>
      <c r="W11" s="113"/>
      <c r="X11" s="113"/>
      <c r="Y11" s="113"/>
    </row>
    <row r="12" spans="1:256" s="61" customFormat="1" ht="12.75" customHeight="1" x14ac:dyDescent="0.25">
      <c r="A12" s="186" t="s">
        <v>314</v>
      </c>
      <c r="B12" s="125"/>
      <c r="C12" s="137"/>
      <c r="D12" s="143"/>
      <c r="E12" s="143"/>
      <c r="F12" s="143"/>
      <c r="G12" s="310"/>
      <c r="H12" s="310"/>
      <c r="I12" s="310"/>
      <c r="J12" s="310"/>
      <c r="K12" s="310"/>
      <c r="L12" s="310"/>
      <c r="M12" s="311"/>
      <c r="N12" s="148"/>
      <c r="O12" s="311"/>
      <c r="P12" s="138"/>
      <c r="Q12" s="204"/>
      <c r="R12" s="113"/>
      <c r="S12" s="113"/>
      <c r="T12" s="113"/>
      <c r="U12" s="113"/>
      <c r="V12" s="113"/>
      <c r="W12" s="113"/>
      <c r="X12" s="113"/>
      <c r="Y12" s="113"/>
    </row>
    <row r="13" spans="1:256" s="61" customFormat="1" ht="12.75" customHeight="1" x14ac:dyDescent="0.25">
      <c r="A13" s="186" t="s">
        <v>186</v>
      </c>
      <c r="B13" s="125"/>
      <c r="C13" s="137"/>
      <c r="D13" s="143"/>
      <c r="E13" s="143"/>
      <c r="F13" s="143"/>
      <c r="G13" s="310"/>
      <c r="H13" s="310"/>
      <c r="I13" s="310"/>
      <c r="J13" s="310"/>
      <c r="K13" s="310"/>
      <c r="L13" s="310"/>
      <c r="M13" s="311"/>
      <c r="N13" s="148"/>
      <c r="O13" s="311"/>
      <c r="P13" s="138"/>
      <c r="Q13" s="204"/>
      <c r="R13" s="113"/>
      <c r="S13" s="113"/>
      <c r="T13" s="113"/>
      <c r="U13" s="113"/>
      <c r="V13" s="113"/>
      <c r="W13" s="113"/>
      <c r="X13" s="113"/>
      <c r="Y13" s="113"/>
    </row>
    <row r="14" spans="1:256" s="61" customFormat="1" ht="12.75" customHeight="1" x14ac:dyDescent="0.25">
      <c r="A14" s="186" t="s">
        <v>491</v>
      </c>
      <c r="B14" s="125"/>
      <c r="C14" s="137"/>
      <c r="D14" s="143"/>
      <c r="E14" s="143"/>
      <c r="F14" s="143"/>
      <c r="G14" s="310"/>
      <c r="H14" s="310"/>
      <c r="I14" s="310"/>
      <c r="J14" s="310"/>
      <c r="K14" s="310"/>
      <c r="L14" s="310"/>
      <c r="M14" s="311"/>
      <c r="N14" s="148"/>
      <c r="O14" s="311"/>
      <c r="P14" s="138"/>
      <c r="Q14" s="204"/>
      <c r="R14" s="113"/>
      <c r="S14" s="113"/>
      <c r="T14" s="113"/>
      <c r="U14" s="113"/>
      <c r="V14" s="113"/>
      <c r="W14" s="113"/>
      <c r="X14" s="113"/>
      <c r="Y14" s="113"/>
    </row>
    <row r="15" spans="1:256" s="61" customFormat="1" ht="12.75" customHeight="1" x14ac:dyDescent="0.25">
      <c r="A15" s="186" t="s">
        <v>536</v>
      </c>
      <c r="B15" s="125"/>
      <c r="C15" s="137"/>
      <c r="D15" s="143"/>
      <c r="E15" s="143"/>
      <c r="F15" s="143"/>
      <c r="G15" s="310"/>
      <c r="H15" s="310"/>
      <c r="I15" s="310"/>
      <c r="J15" s="310"/>
      <c r="K15" s="310"/>
      <c r="L15" s="310"/>
      <c r="M15" s="311"/>
      <c r="N15" s="148"/>
      <c r="O15" s="311"/>
      <c r="P15" s="138"/>
      <c r="Q15" s="204"/>
      <c r="R15" s="113"/>
      <c r="S15" s="113"/>
      <c r="T15" s="113"/>
      <c r="U15" s="113"/>
      <c r="V15" s="113"/>
      <c r="W15" s="113"/>
      <c r="X15" s="113"/>
      <c r="Y15" s="113"/>
    </row>
    <row r="16" spans="1:256" s="61" customFormat="1" ht="12.75" customHeight="1" x14ac:dyDescent="0.25">
      <c r="A16" s="186" t="s">
        <v>537</v>
      </c>
      <c r="B16" s="125"/>
      <c r="C16" s="137"/>
      <c r="D16" s="143"/>
      <c r="E16" s="143"/>
      <c r="F16" s="143"/>
      <c r="G16" s="310"/>
      <c r="H16" s="310"/>
      <c r="I16" s="310"/>
      <c r="J16" s="310"/>
      <c r="K16" s="310"/>
      <c r="L16" s="310"/>
      <c r="M16" s="311"/>
      <c r="N16" s="148"/>
      <c r="O16" s="311"/>
      <c r="P16" s="138"/>
      <c r="Q16" s="204"/>
      <c r="R16" s="113"/>
      <c r="S16" s="113"/>
      <c r="T16" s="113"/>
      <c r="U16" s="113"/>
      <c r="V16" s="113"/>
      <c r="W16" s="113"/>
      <c r="X16" s="113"/>
      <c r="Y16" s="113"/>
    </row>
    <row r="17" spans="1:25" s="61" customFormat="1" ht="12.75" customHeight="1" x14ac:dyDescent="0.25">
      <c r="A17" s="186" t="s">
        <v>487</v>
      </c>
      <c r="B17" s="125"/>
      <c r="C17" s="137"/>
      <c r="D17" s="143"/>
      <c r="E17" s="143"/>
      <c r="F17" s="143"/>
      <c r="G17" s="310"/>
      <c r="H17" s="310"/>
      <c r="I17" s="310"/>
      <c r="J17" s="310"/>
      <c r="K17" s="310"/>
      <c r="L17" s="310"/>
      <c r="M17" s="311"/>
      <c r="N17" s="148"/>
      <c r="O17" s="311"/>
      <c r="P17" s="138"/>
      <c r="Q17" s="204"/>
      <c r="R17" s="113"/>
      <c r="S17" s="113"/>
      <c r="T17" s="113"/>
      <c r="U17" s="113"/>
      <c r="V17" s="113"/>
      <c r="W17" s="113"/>
      <c r="X17" s="113"/>
      <c r="Y17" s="113"/>
    </row>
    <row r="18" spans="1:25" s="61" customFormat="1" ht="12.75" customHeight="1" x14ac:dyDescent="0.25">
      <c r="A18" s="186" t="s">
        <v>187</v>
      </c>
      <c r="B18" s="125"/>
      <c r="C18" s="137"/>
      <c r="D18" s="143"/>
      <c r="E18" s="143"/>
      <c r="F18" s="143"/>
      <c r="G18" s="310"/>
      <c r="H18" s="310"/>
      <c r="I18" s="310"/>
      <c r="J18" s="310"/>
      <c r="K18" s="310"/>
      <c r="L18" s="310"/>
      <c r="M18" s="311"/>
      <c r="N18" s="148"/>
      <c r="O18" s="311"/>
      <c r="P18" s="138"/>
      <c r="Q18" s="204"/>
      <c r="R18" s="113"/>
      <c r="S18" s="113"/>
      <c r="T18" s="113"/>
      <c r="U18" s="113"/>
      <c r="V18" s="113"/>
      <c r="W18" s="113"/>
      <c r="X18" s="113"/>
      <c r="Y18" s="113"/>
    </row>
    <row r="19" spans="1:25" s="61" customFormat="1" ht="12.75" customHeight="1" x14ac:dyDescent="0.25">
      <c r="A19" s="186" t="s">
        <v>539</v>
      </c>
      <c r="B19" s="125"/>
      <c r="C19" s="137"/>
      <c r="D19" s="143"/>
      <c r="E19" s="143"/>
      <c r="F19" s="143"/>
      <c r="G19" s="310"/>
      <c r="H19" s="310"/>
      <c r="I19" s="310"/>
      <c r="J19" s="310"/>
      <c r="K19" s="310"/>
      <c r="L19" s="310"/>
      <c r="M19" s="311"/>
      <c r="N19" s="148"/>
      <c r="O19" s="311"/>
      <c r="P19" s="138"/>
      <c r="Q19" s="204"/>
      <c r="R19" s="113"/>
      <c r="S19" s="113"/>
      <c r="T19" s="113"/>
      <c r="U19" s="113"/>
      <c r="V19" s="113"/>
      <c r="W19" s="113"/>
      <c r="X19" s="113"/>
      <c r="Y19" s="113"/>
    </row>
    <row r="20" spans="1:25" s="61" customFormat="1" ht="12.75" customHeight="1" thickBot="1" x14ac:dyDescent="0.3">
      <c r="A20" s="187" t="s">
        <v>177</v>
      </c>
      <c r="B20" s="125"/>
      <c r="C20" s="137"/>
      <c r="D20" s="143"/>
      <c r="E20" s="143"/>
      <c r="F20" s="143"/>
      <c r="G20" s="310"/>
      <c r="H20" s="310"/>
      <c r="I20" s="310"/>
      <c r="J20" s="310"/>
      <c r="K20" s="310"/>
      <c r="L20" s="310"/>
      <c r="M20" s="311"/>
      <c r="N20" s="148"/>
      <c r="O20" s="311"/>
      <c r="P20" s="138"/>
      <c r="Q20" s="204"/>
      <c r="R20" s="113"/>
      <c r="S20" s="113"/>
      <c r="T20" s="113"/>
      <c r="U20" s="113"/>
      <c r="V20" s="113"/>
      <c r="W20" s="113"/>
      <c r="X20" s="113"/>
      <c r="Y20" s="113"/>
    </row>
    <row r="21" spans="1:25" s="61" customFormat="1" ht="16.5" customHeight="1" thickBot="1" x14ac:dyDescent="0.3">
      <c r="A21" s="189" t="s">
        <v>340</v>
      </c>
      <c r="B21" s="152"/>
      <c r="C21" s="148"/>
      <c r="D21" s="143"/>
      <c r="E21" s="143"/>
      <c r="F21" s="143"/>
      <c r="G21" s="235"/>
      <c r="H21" s="235"/>
      <c r="I21" s="235"/>
      <c r="J21" s="235"/>
      <c r="K21" s="235"/>
      <c r="L21" s="235"/>
      <c r="M21" s="148"/>
      <c r="N21" s="148"/>
      <c r="O21" s="148"/>
      <c r="P21" s="148"/>
      <c r="Q21" s="201"/>
      <c r="R21" s="18"/>
      <c r="S21" s="18"/>
      <c r="T21" s="18"/>
      <c r="U21" s="18"/>
      <c r="V21" s="18"/>
      <c r="W21" s="18"/>
      <c r="X21" s="18"/>
      <c r="Y21" s="18"/>
    </row>
    <row r="22" spans="1:25" s="61" customFormat="1" ht="12.75" customHeight="1" x14ac:dyDescent="0.25">
      <c r="A22" s="185" t="s">
        <v>189</v>
      </c>
      <c r="B22" s="125"/>
      <c r="C22" s="137"/>
      <c r="D22" s="143"/>
      <c r="E22" s="143"/>
      <c r="F22" s="143"/>
      <c r="G22" s="310"/>
      <c r="H22" s="310"/>
      <c r="I22" s="310"/>
      <c r="J22" s="310"/>
      <c r="K22" s="310"/>
      <c r="L22" s="310"/>
      <c r="M22" s="311"/>
      <c r="N22" s="148"/>
      <c r="O22" s="311"/>
      <c r="P22" s="138"/>
      <c r="Q22" s="204"/>
      <c r="R22" s="113"/>
      <c r="S22" s="113"/>
      <c r="T22" s="113"/>
      <c r="U22" s="113"/>
      <c r="V22" s="113"/>
      <c r="W22" s="113"/>
      <c r="X22" s="113"/>
      <c r="Y22" s="113"/>
    </row>
    <row r="23" spans="1:25" s="61" customFormat="1" ht="12.75" customHeight="1" x14ac:dyDescent="0.25">
      <c r="A23" s="186" t="s">
        <v>179</v>
      </c>
      <c r="B23" s="125"/>
      <c r="C23" s="137"/>
      <c r="D23" s="143"/>
      <c r="E23" s="143"/>
      <c r="F23" s="143"/>
      <c r="G23" s="310"/>
      <c r="H23" s="310"/>
      <c r="I23" s="310"/>
      <c r="J23" s="310"/>
      <c r="K23" s="310"/>
      <c r="L23" s="310"/>
      <c r="M23" s="311"/>
      <c r="N23" s="148"/>
      <c r="O23" s="311"/>
      <c r="P23" s="138"/>
      <c r="Q23" s="204"/>
      <c r="R23" s="113"/>
      <c r="S23" s="113"/>
      <c r="T23" s="113"/>
      <c r="U23" s="113"/>
      <c r="V23" s="113"/>
      <c r="W23" s="113"/>
      <c r="X23" s="113"/>
      <c r="Y23" s="113"/>
    </row>
    <row r="24" spans="1:25" s="61" customFormat="1" ht="12.75" customHeight="1" x14ac:dyDescent="0.25">
      <c r="A24" s="186" t="s">
        <v>488</v>
      </c>
      <c r="B24" s="125"/>
      <c r="C24" s="137"/>
      <c r="D24" s="143"/>
      <c r="E24" s="143"/>
      <c r="F24" s="143"/>
      <c r="G24" s="310"/>
      <c r="H24" s="310"/>
      <c r="I24" s="310"/>
      <c r="J24" s="310"/>
      <c r="K24" s="310"/>
      <c r="L24" s="310"/>
      <c r="M24" s="311"/>
      <c r="N24" s="148"/>
      <c r="O24" s="311"/>
      <c r="P24" s="138"/>
      <c r="Q24" s="204"/>
      <c r="R24" s="113"/>
      <c r="S24" s="113"/>
      <c r="T24" s="113"/>
      <c r="U24" s="113"/>
      <c r="V24" s="113"/>
      <c r="W24" s="113"/>
      <c r="X24" s="113"/>
      <c r="Y24" s="113"/>
    </row>
    <row r="25" spans="1:25" s="61" customFormat="1" ht="12.75" customHeight="1" x14ac:dyDescent="0.25">
      <c r="A25" s="186" t="s">
        <v>180</v>
      </c>
      <c r="B25" s="125"/>
      <c r="C25" s="137"/>
      <c r="D25" s="143"/>
      <c r="E25" s="143"/>
      <c r="F25" s="143"/>
      <c r="G25" s="310"/>
      <c r="H25" s="310"/>
      <c r="I25" s="310"/>
      <c r="J25" s="310"/>
      <c r="K25" s="310"/>
      <c r="L25" s="310"/>
      <c r="M25" s="311"/>
      <c r="N25" s="148"/>
      <c r="O25" s="311"/>
      <c r="P25" s="138"/>
      <c r="Q25" s="204"/>
      <c r="R25" s="113"/>
      <c r="S25" s="113"/>
      <c r="T25" s="113"/>
      <c r="U25" s="113"/>
      <c r="V25" s="113"/>
      <c r="W25" s="113"/>
      <c r="X25" s="113"/>
      <c r="Y25" s="113"/>
    </row>
    <row r="26" spans="1:25" s="61" customFormat="1" ht="12.75" customHeight="1" thickBot="1" x14ac:dyDescent="0.3">
      <c r="A26" s="187" t="s">
        <v>489</v>
      </c>
      <c r="B26" s="125"/>
      <c r="C26" s="137"/>
      <c r="D26" s="143"/>
      <c r="E26" s="143"/>
      <c r="F26" s="143"/>
      <c r="G26" s="310"/>
      <c r="H26" s="310"/>
      <c r="I26" s="310"/>
      <c r="J26" s="310"/>
      <c r="K26" s="310"/>
      <c r="L26" s="310"/>
      <c r="M26" s="311"/>
      <c r="N26" s="148"/>
      <c r="O26" s="311"/>
      <c r="P26" s="138"/>
      <c r="Q26" s="204"/>
      <c r="R26" s="113"/>
      <c r="S26" s="113"/>
      <c r="T26" s="113"/>
      <c r="U26" s="113"/>
      <c r="V26" s="113"/>
      <c r="W26" s="113"/>
      <c r="X26" s="113"/>
      <c r="Y26" s="113"/>
    </row>
    <row r="27" spans="1:25" s="61" customFormat="1" ht="16.5" customHeight="1" thickBot="1" x14ac:dyDescent="0.3">
      <c r="A27" s="189" t="s">
        <v>341</v>
      </c>
      <c r="B27" s="152"/>
      <c r="C27" s="148"/>
      <c r="D27" s="143"/>
      <c r="E27" s="143"/>
      <c r="F27" s="143"/>
      <c r="G27" s="235"/>
      <c r="H27" s="235"/>
      <c r="I27" s="235"/>
      <c r="J27" s="235"/>
      <c r="K27" s="235"/>
      <c r="L27" s="235"/>
      <c r="M27" s="148"/>
      <c r="N27" s="148"/>
      <c r="O27" s="148"/>
      <c r="P27" s="148"/>
      <c r="Q27" s="201"/>
      <c r="R27" s="18"/>
      <c r="S27" s="18"/>
      <c r="T27" s="18"/>
      <c r="U27" s="18"/>
      <c r="V27" s="18"/>
      <c r="W27" s="18"/>
      <c r="X27" s="18"/>
      <c r="Y27" s="18"/>
    </row>
    <row r="28" spans="1:25" s="61" customFormat="1" ht="12.75" customHeight="1" x14ac:dyDescent="0.25">
      <c r="A28" s="185" t="s">
        <v>182</v>
      </c>
      <c r="B28" s="125"/>
      <c r="C28" s="137"/>
      <c r="D28" s="143"/>
      <c r="E28" s="143"/>
      <c r="F28" s="143"/>
      <c r="G28" s="310"/>
      <c r="H28" s="310"/>
      <c r="I28" s="310"/>
      <c r="J28" s="310"/>
      <c r="K28" s="310"/>
      <c r="L28" s="310"/>
      <c r="M28" s="311"/>
      <c r="N28" s="148"/>
      <c r="O28" s="311"/>
      <c r="P28" s="138"/>
      <c r="Q28" s="204"/>
      <c r="R28" s="113"/>
      <c r="S28" s="113"/>
      <c r="T28" s="113"/>
      <c r="U28" s="113"/>
      <c r="V28" s="113"/>
      <c r="W28" s="113"/>
      <c r="X28" s="113"/>
      <c r="Y28" s="113"/>
    </row>
    <row r="29" spans="1:25" s="61" customFormat="1" ht="12.75" customHeight="1" x14ac:dyDescent="0.25">
      <c r="A29" s="186" t="s">
        <v>542</v>
      </c>
      <c r="B29" s="125"/>
      <c r="C29" s="137"/>
      <c r="D29" s="143"/>
      <c r="E29" s="143"/>
      <c r="F29" s="143"/>
      <c r="G29" s="310"/>
      <c r="H29" s="310"/>
      <c r="I29" s="310"/>
      <c r="J29" s="310"/>
      <c r="K29" s="310"/>
      <c r="L29" s="310"/>
      <c r="M29" s="311"/>
      <c r="N29" s="148"/>
      <c r="O29" s="311"/>
      <c r="P29" s="138"/>
      <c r="Q29" s="204"/>
      <c r="R29" s="113"/>
      <c r="S29" s="113"/>
      <c r="T29" s="113"/>
      <c r="U29" s="113"/>
      <c r="V29" s="113"/>
      <c r="W29" s="113"/>
      <c r="X29" s="113"/>
      <c r="Y29" s="113"/>
    </row>
    <row r="30" spans="1:25" s="61" customFormat="1" ht="12.75" customHeight="1" x14ac:dyDescent="0.25">
      <c r="A30" s="186" t="s">
        <v>183</v>
      </c>
      <c r="B30" s="125"/>
      <c r="C30" s="137"/>
      <c r="D30" s="143"/>
      <c r="E30" s="143"/>
      <c r="F30" s="143"/>
      <c r="G30" s="310"/>
      <c r="H30" s="310"/>
      <c r="I30" s="310"/>
      <c r="J30" s="310"/>
      <c r="K30" s="310"/>
      <c r="L30" s="310"/>
      <c r="M30" s="311"/>
      <c r="N30" s="148"/>
      <c r="O30" s="311"/>
      <c r="P30" s="138"/>
      <c r="Q30" s="204"/>
      <c r="R30" s="113"/>
      <c r="S30" s="113"/>
      <c r="T30" s="113"/>
      <c r="U30" s="113"/>
      <c r="V30" s="113"/>
      <c r="W30" s="113"/>
      <c r="X30" s="113"/>
      <c r="Y30" s="113"/>
    </row>
    <row r="31" spans="1:25" s="61" customFormat="1" ht="12.75" customHeight="1" x14ac:dyDescent="0.25">
      <c r="A31" s="186" t="s">
        <v>490</v>
      </c>
      <c r="B31" s="125"/>
      <c r="C31" s="137"/>
      <c r="D31" s="143"/>
      <c r="E31" s="143"/>
      <c r="F31" s="143"/>
      <c r="G31" s="310"/>
      <c r="H31" s="310"/>
      <c r="I31" s="310"/>
      <c r="J31" s="310"/>
      <c r="K31" s="310"/>
      <c r="L31" s="310"/>
      <c r="M31" s="311"/>
      <c r="N31" s="148"/>
      <c r="O31" s="311"/>
      <c r="P31" s="138"/>
      <c r="Q31" s="204"/>
      <c r="R31" s="113"/>
      <c r="S31" s="113"/>
      <c r="T31" s="113"/>
      <c r="U31" s="113"/>
      <c r="V31" s="113"/>
      <c r="W31" s="113"/>
      <c r="X31" s="113"/>
      <c r="Y31" s="113"/>
    </row>
    <row r="32" spans="1:25" s="61" customFormat="1" ht="12.75" customHeight="1" x14ac:dyDescent="0.25">
      <c r="A32" s="186" t="s">
        <v>544</v>
      </c>
      <c r="B32" s="125"/>
      <c r="C32" s="137"/>
      <c r="D32" s="143"/>
      <c r="E32" s="143"/>
      <c r="F32" s="143"/>
      <c r="G32" s="310"/>
      <c r="H32" s="310"/>
      <c r="I32" s="310"/>
      <c r="J32" s="310"/>
      <c r="K32" s="310"/>
      <c r="L32" s="310"/>
      <c r="M32" s="311"/>
      <c r="N32" s="148"/>
      <c r="O32" s="311"/>
      <c r="P32" s="138"/>
      <c r="Q32" s="204"/>
      <c r="R32" s="113"/>
      <c r="S32" s="113"/>
      <c r="T32" s="113"/>
      <c r="U32" s="113"/>
      <c r="V32" s="113"/>
      <c r="W32" s="113"/>
      <c r="X32" s="113"/>
      <c r="Y32" s="113"/>
    </row>
    <row r="33" spans="1:25" s="61" customFormat="1" ht="12.75" customHeight="1" x14ac:dyDescent="0.25">
      <c r="A33" s="186" t="s">
        <v>181</v>
      </c>
      <c r="B33" s="125"/>
      <c r="C33" s="137"/>
      <c r="D33" s="143"/>
      <c r="E33" s="143"/>
      <c r="F33" s="143"/>
      <c r="G33" s="310"/>
      <c r="H33" s="310"/>
      <c r="I33" s="310"/>
      <c r="J33" s="310"/>
      <c r="K33" s="310"/>
      <c r="L33" s="310"/>
      <c r="M33" s="311"/>
      <c r="N33" s="148"/>
      <c r="O33" s="311"/>
      <c r="P33" s="138"/>
      <c r="Q33" s="204"/>
      <c r="R33" s="113"/>
      <c r="S33" s="113"/>
      <c r="T33" s="113"/>
      <c r="U33" s="113"/>
      <c r="V33" s="113"/>
      <c r="W33" s="113"/>
      <c r="X33" s="113"/>
      <c r="Y33" s="113"/>
    </row>
    <row r="34" spans="1:25" s="61" customFormat="1" ht="12.75" customHeight="1" x14ac:dyDescent="0.25">
      <c r="A34" s="186" t="s">
        <v>545</v>
      </c>
      <c r="B34" s="125"/>
      <c r="C34" s="137"/>
      <c r="D34" s="143"/>
      <c r="E34" s="143"/>
      <c r="F34" s="143"/>
      <c r="G34" s="310"/>
      <c r="H34" s="310"/>
      <c r="I34" s="310"/>
      <c r="J34" s="310"/>
      <c r="K34" s="310"/>
      <c r="L34" s="310"/>
      <c r="M34" s="311"/>
      <c r="N34" s="148"/>
      <c r="O34" s="311"/>
      <c r="P34" s="138"/>
      <c r="Q34" s="204"/>
      <c r="R34" s="113"/>
      <c r="S34" s="113"/>
      <c r="T34" s="113"/>
      <c r="U34" s="113"/>
      <c r="V34" s="113"/>
      <c r="W34" s="113"/>
      <c r="X34" s="113"/>
      <c r="Y34" s="113"/>
    </row>
    <row r="35" spans="1:25" s="61" customFormat="1" ht="12.75" customHeight="1" x14ac:dyDescent="0.25">
      <c r="A35" s="186" t="s">
        <v>546</v>
      </c>
      <c r="B35" s="125"/>
      <c r="C35" s="137"/>
      <c r="D35" s="143"/>
      <c r="E35" s="143"/>
      <c r="F35" s="143"/>
      <c r="G35" s="310"/>
      <c r="H35" s="310"/>
      <c r="I35" s="310"/>
      <c r="J35" s="310"/>
      <c r="K35" s="310"/>
      <c r="L35" s="310"/>
      <c r="M35" s="311"/>
      <c r="N35" s="148"/>
      <c r="O35" s="311"/>
      <c r="P35" s="138"/>
      <c r="Q35" s="204"/>
      <c r="R35" s="113"/>
      <c r="S35" s="113"/>
      <c r="T35" s="113"/>
      <c r="U35" s="113"/>
      <c r="V35" s="113"/>
      <c r="W35" s="113"/>
      <c r="X35" s="113"/>
      <c r="Y35" s="113"/>
    </row>
    <row r="36" spans="1:25" s="61" customFormat="1" ht="12.75" customHeight="1" x14ac:dyDescent="0.25">
      <c r="A36" s="186" t="s">
        <v>547</v>
      </c>
      <c r="B36" s="125"/>
      <c r="C36" s="137"/>
      <c r="D36" s="143"/>
      <c r="E36" s="143"/>
      <c r="F36" s="143"/>
      <c r="G36" s="310"/>
      <c r="H36" s="310"/>
      <c r="I36" s="310"/>
      <c r="J36" s="310"/>
      <c r="K36" s="310"/>
      <c r="L36" s="310"/>
      <c r="M36" s="311"/>
      <c r="N36" s="148"/>
      <c r="O36" s="311"/>
      <c r="P36" s="138"/>
      <c r="Q36" s="204"/>
      <c r="R36" s="113"/>
      <c r="S36" s="113"/>
      <c r="T36" s="113"/>
      <c r="U36" s="113"/>
      <c r="V36" s="113"/>
      <c r="W36" s="113"/>
      <c r="X36" s="113"/>
      <c r="Y36" s="113"/>
    </row>
    <row r="37" spans="1:25" s="61" customFormat="1" ht="12.75" customHeight="1" x14ac:dyDescent="0.25">
      <c r="A37" s="186" t="s">
        <v>548</v>
      </c>
      <c r="B37" s="125"/>
      <c r="C37" s="137"/>
      <c r="D37" s="143"/>
      <c r="E37" s="143"/>
      <c r="F37" s="143"/>
      <c r="G37" s="310"/>
      <c r="H37" s="310"/>
      <c r="I37" s="310"/>
      <c r="J37" s="310"/>
      <c r="K37" s="310"/>
      <c r="L37" s="310"/>
      <c r="M37" s="311"/>
      <c r="N37" s="148"/>
      <c r="O37" s="311"/>
      <c r="P37" s="138"/>
      <c r="Q37" s="204"/>
      <c r="R37" s="113"/>
      <c r="S37" s="113"/>
      <c r="T37" s="113"/>
      <c r="U37" s="113"/>
      <c r="V37" s="113"/>
      <c r="W37" s="113"/>
      <c r="X37" s="113"/>
      <c r="Y37" s="113"/>
    </row>
    <row r="38" spans="1:25" s="61" customFormat="1" ht="12.75" customHeight="1" thickBot="1" x14ac:dyDescent="0.3">
      <c r="A38" s="187" t="s">
        <v>549</v>
      </c>
      <c r="B38" s="125"/>
      <c r="C38" s="137"/>
      <c r="D38" s="143"/>
      <c r="E38" s="143"/>
      <c r="F38" s="143"/>
      <c r="G38" s="310"/>
      <c r="H38" s="310"/>
      <c r="I38" s="310"/>
      <c r="J38" s="310"/>
      <c r="K38" s="310"/>
      <c r="L38" s="310"/>
      <c r="M38" s="311"/>
      <c r="N38" s="148"/>
      <c r="O38" s="311"/>
      <c r="P38" s="138"/>
      <c r="Q38" s="204"/>
      <c r="R38" s="113"/>
      <c r="S38" s="113"/>
      <c r="T38" s="113"/>
      <c r="U38" s="113"/>
      <c r="V38" s="113"/>
      <c r="W38" s="113"/>
      <c r="X38" s="113"/>
      <c r="Y38" s="113"/>
    </row>
    <row r="39" spans="1:25" s="61" customFormat="1" ht="16.5" customHeight="1" thickBot="1" x14ac:dyDescent="0.3">
      <c r="A39" s="189" t="s">
        <v>206</v>
      </c>
      <c r="B39" s="152"/>
      <c r="C39" s="148"/>
      <c r="D39" s="143"/>
      <c r="E39" s="143"/>
      <c r="F39" s="143"/>
      <c r="G39" s="235"/>
      <c r="H39" s="235"/>
      <c r="I39" s="235"/>
      <c r="J39" s="235"/>
      <c r="K39" s="235"/>
      <c r="L39" s="235"/>
      <c r="M39" s="148"/>
      <c r="N39" s="148"/>
      <c r="O39" s="148"/>
      <c r="P39" s="148"/>
      <c r="Q39" s="201"/>
      <c r="R39" s="18"/>
      <c r="S39" s="18"/>
      <c r="T39" s="18"/>
      <c r="U39" s="18"/>
      <c r="V39" s="18"/>
      <c r="W39" s="18"/>
      <c r="X39" s="18"/>
      <c r="Y39" s="18"/>
    </row>
    <row r="40" spans="1:25" s="61" customFormat="1" ht="12.75" customHeight="1" x14ac:dyDescent="0.25">
      <c r="A40" s="185" t="s">
        <v>550</v>
      </c>
      <c r="B40" s="125"/>
      <c r="C40" s="137"/>
      <c r="D40" s="143"/>
      <c r="E40" s="143"/>
      <c r="F40" s="143"/>
      <c r="G40" s="310"/>
      <c r="H40" s="310"/>
      <c r="I40" s="310"/>
      <c r="J40" s="310"/>
      <c r="K40" s="310"/>
      <c r="L40" s="310"/>
      <c r="M40" s="311"/>
      <c r="N40" s="148"/>
      <c r="O40" s="311"/>
      <c r="P40" s="138"/>
      <c r="Q40" s="204"/>
      <c r="R40" s="113"/>
      <c r="S40" s="113"/>
      <c r="T40" s="113"/>
      <c r="U40" s="113"/>
      <c r="V40" s="113"/>
      <c r="W40" s="113"/>
      <c r="X40" s="113"/>
      <c r="Y40" s="113"/>
    </row>
    <row r="41" spans="1:25" s="61" customFormat="1" ht="12.75" customHeight="1" x14ac:dyDescent="0.25">
      <c r="A41" s="186" t="s">
        <v>551</v>
      </c>
      <c r="B41" s="125"/>
      <c r="C41" s="137"/>
      <c r="D41" s="143"/>
      <c r="E41" s="143"/>
      <c r="F41" s="143"/>
      <c r="G41" s="310"/>
      <c r="H41" s="310"/>
      <c r="I41" s="310"/>
      <c r="J41" s="310"/>
      <c r="K41" s="310"/>
      <c r="L41" s="310"/>
      <c r="M41" s="311"/>
      <c r="N41" s="148"/>
      <c r="O41" s="311"/>
      <c r="P41" s="138"/>
      <c r="Q41" s="204"/>
      <c r="R41" s="113"/>
      <c r="S41" s="113"/>
      <c r="T41" s="113"/>
      <c r="U41" s="113"/>
      <c r="V41" s="113"/>
      <c r="W41" s="113"/>
      <c r="X41" s="113"/>
      <c r="Y41" s="113"/>
    </row>
    <row r="42" spans="1:25" s="61" customFormat="1" ht="12.75" customHeight="1" x14ac:dyDescent="0.25">
      <c r="A42" s="186" t="s">
        <v>552</v>
      </c>
      <c r="B42" s="125"/>
      <c r="C42" s="137"/>
      <c r="D42" s="143"/>
      <c r="E42" s="143"/>
      <c r="F42" s="143"/>
      <c r="G42" s="310"/>
      <c r="H42" s="310"/>
      <c r="I42" s="310"/>
      <c r="J42" s="310"/>
      <c r="K42" s="310"/>
      <c r="L42" s="310"/>
      <c r="M42" s="311"/>
      <c r="N42" s="148"/>
      <c r="O42" s="311"/>
      <c r="P42" s="138"/>
      <c r="Q42" s="204"/>
      <c r="R42" s="113"/>
      <c r="S42" s="113"/>
      <c r="T42" s="113"/>
      <c r="U42" s="113"/>
      <c r="V42" s="113"/>
      <c r="W42" s="113"/>
      <c r="X42" s="113"/>
      <c r="Y42" s="113"/>
    </row>
    <row r="43" spans="1:25" s="61" customFormat="1" ht="12.75" customHeight="1" x14ac:dyDescent="0.25">
      <c r="A43" s="186" t="s">
        <v>185</v>
      </c>
      <c r="B43" s="125"/>
      <c r="C43" s="137"/>
      <c r="D43" s="143"/>
      <c r="E43" s="143"/>
      <c r="F43" s="143"/>
      <c r="G43" s="310"/>
      <c r="H43" s="310"/>
      <c r="I43" s="310"/>
      <c r="J43" s="310"/>
      <c r="K43" s="310"/>
      <c r="L43" s="310"/>
      <c r="M43" s="311"/>
      <c r="N43" s="148"/>
      <c r="O43" s="311"/>
      <c r="P43" s="138"/>
      <c r="Q43" s="204"/>
      <c r="R43" s="113"/>
      <c r="S43" s="113"/>
      <c r="T43" s="113"/>
      <c r="U43" s="113"/>
      <c r="V43" s="113"/>
      <c r="W43" s="113"/>
      <c r="X43" s="113"/>
      <c r="Y43" s="113"/>
    </row>
    <row r="44" spans="1:25" s="61" customFormat="1" ht="12.75" customHeight="1" x14ac:dyDescent="0.25">
      <c r="A44" s="186" t="s">
        <v>553</v>
      </c>
      <c r="B44" s="125"/>
      <c r="C44" s="137"/>
      <c r="D44" s="143"/>
      <c r="E44" s="143"/>
      <c r="F44" s="143"/>
      <c r="G44" s="310"/>
      <c r="H44" s="310"/>
      <c r="I44" s="310"/>
      <c r="J44" s="310"/>
      <c r="K44" s="310"/>
      <c r="L44" s="310"/>
      <c r="M44" s="311"/>
      <c r="N44" s="148"/>
      <c r="O44" s="311"/>
      <c r="P44" s="138"/>
      <c r="Q44" s="204"/>
      <c r="R44" s="113"/>
      <c r="S44" s="113"/>
      <c r="T44" s="113"/>
      <c r="U44" s="113"/>
      <c r="V44" s="113"/>
      <c r="W44" s="113"/>
      <c r="X44" s="113"/>
      <c r="Y44" s="113"/>
    </row>
    <row r="45" spans="1:25" s="61" customFormat="1" ht="12.75" customHeight="1" x14ac:dyDescent="0.25">
      <c r="A45" s="186" t="s">
        <v>554</v>
      </c>
      <c r="B45" s="125"/>
      <c r="C45" s="137"/>
      <c r="D45" s="143"/>
      <c r="E45" s="143"/>
      <c r="F45" s="143"/>
      <c r="G45" s="310"/>
      <c r="H45" s="310"/>
      <c r="I45" s="310"/>
      <c r="J45" s="310"/>
      <c r="K45" s="310"/>
      <c r="L45" s="310"/>
      <c r="M45" s="311"/>
      <c r="N45" s="148"/>
      <c r="O45" s="311"/>
      <c r="P45" s="138"/>
      <c r="Q45" s="204"/>
      <c r="R45" s="113"/>
      <c r="S45" s="113"/>
      <c r="T45" s="113"/>
      <c r="U45" s="113"/>
      <c r="V45" s="113"/>
      <c r="W45" s="113"/>
      <c r="X45" s="113"/>
      <c r="Y45" s="113"/>
    </row>
    <row r="46" spans="1:25" s="61" customFormat="1" ht="12.75" customHeight="1" x14ac:dyDescent="0.25">
      <c r="A46" s="186" t="s">
        <v>208</v>
      </c>
      <c r="B46" s="125"/>
      <c r="C46" s="137"/>
      <c r="D46" s="143"/>
      <c r="E46" s="143"/>
      <c r="F46" s="143"/>
      <c r="G46" s="310"/>
      <c r="H46" s="310"/>
      <c r="I46" s="310"/>
      <c r="J46" s="310"/>
      <c r="K46" s="310"/>
      <c r="L46" s="310"/>
      <c r="M46" s="311"/>
      <c r="N46" s="148"/>
      <c r="O46" s="311"/>
      <c r="P46" s="138"/>
      <c r="Q46" s="204"/>
      <c r="R46" s="113"/>
      <c r="S46" s="113"/>
      <c r="T46" s="113"/>
      <c r="U46" s="113"/>
      <c r="V46" s="113"/>
      <c r="W46" s="113"/>
      <c r="X46" s="113"/>
      <c r="Y46" s="113"/>
    </row>
    <row r="47" spans="1:25" s="61" customFormat="1" ht="12.75" customHeight="1" x14ac:dyDescent="0.25">
      <c r="A47" s="186" t="s">
        <v>0</v>
      </c>
      <c r="B47" s="125"/>
      <c r="C47" s="137"/>
      <c r="D47" s="143"/>
      <c r="E47" s="143"/>
      <c r="F47" s="143"/>
      <c r="G47" s="310"/>
      <c r="H47" s="310"/>
      <c r="I47" s="310"/>
      <c r="J47" s="310"/>
      <c r="K47" s="310"/>
      <c r="L47" s="310"/>
      <c r="M47" s="311"/>
      <c r="N47" s="148"/>
      <c r="O47" s="311"/>
      <c r="P47" s="138"/>
      <c r="Q47" s="204"/>
      <c r="R47" s="113"/>
      <c r="S47" s="113"/>
      <c r="T47" s="113"/>
      <c r="U47" s="113"/>
      <c r="V47" s="113"/>
      <c r="W47" s="113"/>
      <c r="X47" s="113"/>
      <c r="Y47" s="113"/>
    </row>
    <row r="48" spans="1:25" s="61" customFormat="1" ht="12.75" customHeight="1" x14ac:dyDescent="0.25">
      <c r="A48" s="186" t="s">
        <v>1</v>
      </c>
      <c r="B48" s="125"/>
      <c r="C48" s="137"/>
      <c r="D48" s="143"/>
      <c r="E48" s="143"/>
      <c r="F48" s="143"/>
      <c r="G48" s="310"/>
      <c r="H48" s="310"/>
      <c r="I48" s="310"/>
      <c r="J48" s="310"/>
      <c r="K48" s="310"/>
      <c r="L48" s="310"/>
      <c r="M48" s="311"/>
      <c r="N48" s="148"/>
      <c r="O48" s="311"/>
      <c r="P48" s="138"/>
      <c r="Q48" s="204"/>
      <c r="R48" s="113"/>
      <c r="S48" s="113"/>
      <c r="T48" s="113"/>
      <c r="U48" s="113"/>
      <c r="V48" s="113"/>
      <c r="W48" s="113"/>
      <c r="X48" s="113"/>
      <c r="Y48" s="113"/>
    </row>
    <row r="49" spans="1:25" s="61" customFormat="1" ht="12.75" customHeight="1" x14ac:dyDescent="0.25">
      <c r="A49" s="186" t="s">
        <v>205</v>
      </c>
      <c r="B49" s="125"/>
      <c r="C49" s="137"/>
      <c r="D49" s="143"/>
      <c r="E49" s="143"/>
      <c r="F49" s="143"/>
      <c r="G49" s="310"/>
      <c r="H49" s="310"/>
      <c r="I49" s="310"/>
      <c r="J49" s="310"/>
      <c r="K49" s="310"/>
      <c r="L49" s="310"/>
      <c r="M49" s="311"/>
      <c r="N49" s="148"/>
      <c r="O49" s="311"/>
      <c r="P49" s="138"/>
      <c r="Q49" s="204"/>
      <c r="R49" s="113"/>
      <c r="S49" s="113"/>
      <c r="T49" s="113"/>
      <c r="U49" s="113"/>
      <c r="V49" s="113"/>
      <c r="W49" s="113"/>
      <c r="X49" s="113"/>
      <c r="Y49" s="113"/>
    </row>
    <row r="50" spans="1:25" s="61" customFormat="1" ht="12.75" customHeight="1" thickBot="1" x14ac:dyDescent="0.3">
      <c r="A50" s="187" t="s">
        <v>184</v>
      </c>
      <c r="B50" s="125"/>
      <c r="C50" s="137"/>
      <c r="D50" s="143"/>
      <c r="E50" s="143"/>
      <c r="F50" s="143"/>
      <c r="G50" s="310"/>
      <c r="H50" s="310"/>
      <c r="I50" s="310"/>
      <c r="J50" s="310"/>
      <c r="K50" s="310"/>
      <c r="L50" s="310"/>
      <c r="M50" s="311"/>
      <c r="N50" s="148"/>
      <c r="O50" s="311"/>
      <c r="P50" s="138"/>
      <c r="Q50" s="204"/>
      <c r="R50" s="113"/>
      <c r="S50" s="113"/>
      <c r="T50" s="113"/>
      <c r="U50" s="113"/>
      <c r="V50" s="113"/>
      <c r="W50" s="113"/>
      <c r="X50" s="113"/>
      <c r="Y50" s="113"/>
    </row>
    <row r="51" spans="1:25" s="61" customFormat="1" ht="16.5" customHeight="1" thickBot="1" x14ac:dyDescent="0.3">
      <c r="A51" s="189" t="s">
        <v>342</v>
      </c>
      <c r="B51" s="152"/>
      <c r="C51" s="148"/>
      <c r="D51" s="143"/>
      <c r="E51" s="143"/>
      <c r="F51" s="143"/>
      <c r="G51" s="235"/>
      <c r="H51" s="235"/>
      <c r="I51" s="235"/>
      <c r="J51" s="235"/>
      <c r="K51" s="235"/>
      <c r="L51" s="235"/>
      <c r="M51" s="148"/>
      <c r="N51" s="148"/>
      <c r="O51" s="148"/>
      <c r="P51" s="148"/>
      <c r="Q51" s="201"/>
      <c r="R51" s="18"/>
      <c r="S51" s="18"/>
      <c r="T51" s="18"/>
      <c r="U51" s="18"/>
      <c r="V51" s="18"/>
      <c r="W51" s="18"/>
      <c r="X51" s="18"/>
      <c r="Y51" s="18"/>
    </row>
    <row r="52" spans="1:25" s="61" customFormat="1" ht="12.75" customHeight="1" x14ac:dyDescent="0.25">
      <c r="A52" s="185" t="s">
        <v>2</v>
      </c>
      <c r="B52" s="125"/>
      <c r="C52" s="137"/>
      <c r="D52" s="143"/>
      <c r="E52" s="143"/>
      <c r="F52" s="143"/>
      <c r="G52" s="143"/>
      <c r="H52" s="143"/>
      <c r="I52" s="143"/>
      <c r="J52" s="143"/>
      <c r="K52" s="143"/>
      <c r="L52" s="143"/>
      <c r="M52" s="150"/>
      <c r="N52" s="124"/>
      <c r="O52" s="150"/>
      <c r="P52" s="138"/>
      <c r="Q52" s="204"/>
      <c r="R52" s="113"/>
      <c r="S52" s="113"/>
      <c r="T52" s="113"/>
      <c r="U52" s="113"/>
      <c r="V52" s="113"/>
      <c r="W52" s="113"/>
      <c r="X52" s="113"/>
      <c r="Y52" s="113"/>
    </row>
    <row r="53" spans="1:25" s="61" customFormat="1" ht="12.75" customHeight="1" x14ac:dyDescent="0.25">
      <c r="A53" s="186" t="s">
        <v>3</v>
      </c>
      <c r="B53" s="125"/>
      <c r="C53" s="137"/>
      <c r="D53" s="143"/>
      <c r="E53" s="143"/>
      <c r="F53" s="143"/>
      <c r="G53" s="143"/>
      <c r="H53" s="143"/>
      <c r="I53" s="143"/>
      <c r="J53" s="143"/>
      <c r="K53" s="143"/>
      <c r="L53" s="143"/>
      <c r="M53" s="150"/>
      <c r="N53" s="124"/>
      <c r="O53" s="150"/>
      <c r="P53" s="138"/>
      <c r="Q53" s="204"/>
      <c r="R53" s="113"/>
      <c r="S53" s="113"/>
      <c r="T53" s="113"/>
      <c r="U53" s="113"/>
      <c r="V53" s="113"/>
      <c r="W53" s="113"/>
      <c r="X53" s="113"/>
      <c r="Y53" s="113"/>
    </row>
    <row r="54" spans="1:25" s="61" customFormat="1" ht="12.75" customHeight="1" x14ac:dyDescent="0.25">
      <c r="A54" s="186" t="s">
        <v>4</v>
      </c>
      <c r="B54" s="125"/>
      <c r="C54" s="137"/>
      <c r="D54" s="143"/>
      <c r="E54" s="143"/>
      <c r="F54" s="143"/>
      <c r="G54" s="143"/>
      <c r="H54" s="143"/>
      <c r="I54" s="143"/>
      <c r="J54" s="143"/>
      <c r="K54" s="143"/>
      <c r="L54" s="143"/>
      <c r="M54" s="150"/>
      <c r="N54" s="124"/>
      <c r="O54" s="150"/>
      <c r="P54" s="138"/>
      <c r="Q54" s="204"/>
      <c r="R54" s="113"/>
      <c r="S54" s="113"/>
      <c r="T54" s="113"/>
      <c r="U54" s="113"/>
      <c r="V54" s="113"/>
      <c r="W54" s="113"/>
      <c r="X54" s="113"/>
      <c r="Y54" s="113"/>
    </row>
    <row r="55" spans="1:25" s="61" customFormat="1" ht="12.75" customHeight="1" x14ac:dyDescent="0.25">
      <c r="A55" s="186" t="s">
        <v>5</v>
      </c>
      <c r="B55" s="125"/>
      <c r="C55" s="137"/>
      <c r="D55" s="143"/>
      <c r="E55" s="143"/>
      <c r="F55" s="143"/>
      <c r="G55" s="143"/>
      <c r="H55" s="143"/>
      <c r="I55" s="143"/>
      <c r="J55" s="143"/>
      <c r="K55" s="143"/>
      <c r="L55" s="143"/>
      <c r="M55" s="150"/>
      <c r="N55" s="124"/>
      <c r="O55" s="150"/>
      <c r="P55" s="138"/>
      <c r="Q55" s="204"/>
      <c r="R55" s="113"/>
      <c r="S55" s="113"/>
      <c r="T55" s="113"/>
      <c r="U55" s="113"/>
      <c r="V55" s="113"/>
      <c r="W55" s="113"/>
      <c r="X55" s="113"/>
      <c r="Y55" s="113"/>
    </row>
    <row r="56" spans="1:25" s="61" customFormat="1" ht="12.75" customHeight="1" x14ac:dyDescent="0.25">
      <c r="A56" s="186" t="s">
        <v>207</v>
      </c>
      <c r="B56" s="125"/>
      <c r="C56" s="137"/>
      <c r="D56" s="143"/>
      <c r="E56" s="143"/>
      <c r="F56" s="143"/>
      <c r="G56" s="143"/>
      <c r="H56" s="143"/>
      <c r="I56" s="143"/>
      <c r="J56" s="143"/>
      <c r="K56" s="143"/>
      <c r="L56" s="143"/>
      <c r="M56" s="150"/>
      <c r="N56" s="124"/>
      <c r="O56" s="150"/>
      <c r="P56" s="138"/>
      <c r="Q56" s="204"/>
      <c r="R56" s="113"/>
      <c r="S56" s="113"/>
      <c r="T56" s="113"/>
      <c r="U56" s="113"/>
      <c r="V56" s="113"/>
      <c r="W56" s="113"/>
      <c r="X56" s="113"/>
      <c r="Y56" s="113"/>
    </row>
    <row r="57" spans="1:25" s="61" customFormat="1" ht="12.75" customHeight="1" thickBot="1" x14ac:dyDescent="0.3">
      <c r="A57" s="187" t="s">
        <v>282</v>
      </c>
      <c r="B57" s="125"/>
      <c r="C57" s="137"/>
      <c r="D57" s="143"/>
      <c r="E57" s="143"/>
      <c r="F57" s="143"/>
      <c r="G57" s="143"/>
      <c r="H57" s="143"/>
      <c r="I57" s="143"/>
      <c r="J57" s="143"/>
      <c r="K57" s="143"/>
      <c r="L57" s="143"/>
      <c r="M57" s="150"/>
      <c r="N57" s="124"/>
      <c r="O57" s="150"/>
      <c r="P57" s="138"/>
      <c r="Q57" s="204"/>
      <c r="R57" s="113"/>
      <c r="S57" s="113"/>
      <c r="T57" s="113"/>
      <c r="U57" s="113"/>
      <c r="V57" s="113"/>
      <c r="W57" s="113"/>
      <c r="X57" s="113"/>
      <c r="Y57" s="113"/>
    </row>
    <row r="58" spans="1:25" s="61" customFormat="1" hidden="1" x14ac:dyDescent="0.2">
      <c r="A58" s="7"/>
      <c r="B58" s="7"/>
      <c r="C58" s="7"/>
      <c r="D58" s="3"/>
      <c r="E58" s="171"/>
      <c r="F58" s="171"/>
      <c r="G58" s="171"/>
      <c r="H58" s="171"/>
      <c r="I58" s="171"/>
      <c r="J58" s="171"/>
      <c r="K58" s="171"/>
      <c r="L58" s="171"/>
      <c r="M58" s="171"/>
      <c r="N58" s="171"/>
      <c r="O58" s="171"/>
      <c r="P58" s="7"/>
      <c r="Q58" s="171"/>
      <c r="R58" s="3"/>
      <c r="S58" s="3"/>
      <c r="T58" s="3"/>
      <c r="U58" s="3"/>
      <c r="V58" s="3"/>
      <c r="W58" s="3"/>
      <c r="X58" s="3"/>
      <c r="Y58" s="3"/>
    </row>
    <row r="59" spans="1:25" s="61" customFormat="1" hidden="1" x14ac:dyDescent="0.2">
      <c r="A59" s="7"/>
      <c r="B59" s="7"/>
      <c r="C59" s="22"/>
      <c r="D59" s="20"/>
      <c r="E59" s="184"/>
      <c r="F59" s="184"/>
      <c r="G59" s="184"/>
      <c r="H59" s="184"/>
      <c r="I59" s="184"/>
      <c r="J59" s="184"/>
      <c r="K59" s="184"/>
      <c r="L59" s="184"/>
      <c r="M59" s="184"/>
      <c r="N59" s="171"/>
      <c r="O59" s="184"/>
      <c r="P59" s="22"/>
      <c r="Q59" s="184"/>
      <c r="R59" s="20"/>
      <c r="S59" s="3"/>
      <c r="T59" s="3"/>
      <c r="U59" s="3"/>
      <c r="V59" s="3"/>
      <c r="W59" s="3"/>
      <c r="X59" s="3"/>
      <c r="Y59" s="3"/>
    </row>
    <row r="60" spans="1:25" s="61" customFormat="1" hidden="1" x14ac:dyDescent="0.2">
      <c r="A60" s="7"/>
      <c r="B60" s="7"/>
      <c r="C60" s="7"/>
      <c r="D60" s="3"/>
      <c r="E60" s="171"/>
      <c r="F60" s="171"/>
      <c r="G60" s="171"/>
      <c r="H60" s="171"/>
      <c r="I60" s="171"/>
      <c r="J60" s="171"/>
      <c r="K60" s="171"/>
      <c r="L60" s="171"/>
      <c r="M60" s="171"/>
      <c r="N60" s="171"/>
      <c r="O60" s="171"/>
      <c r="P60" s="7"/>
      <c r="Q60" s="171"/>
      <c r="R60" s="3"/>
      <c r="S60" s="3"/>
      <c r="T60" s="3"/>
      <c r="U60" s="3"/>
      <c r="V60" s="3"/>
      <c r="W60" s="3"/>
      <c r="X60" s="3"/>
      <c r="Y60" s="3"/>
    </row>
    <row r="61" spans="1:25" s="61" customFormat="1" hidden="1" x14ac:dyDescent="0.2">
      <c r="A61" s="7"/>
      <c r="B61" s="7"/>
      <c r="C61" s="7"/>
      <c r="D61" s="3"/>
      <c r="E61" s="171"/>
      <c r="F61" s="171"/>
      <c r="G61" s="171"/>
      <c r="H61" s="171"/>
      <c r="I61" s="171"/>
      <c r="J61" s="171"/>
      <c r="K61" s="171"/>
      <c r="L61" s="171"/>
      <c r="M61" s="171"/>
      <c r="N61" s="171"/>
      <c r="O61" s="171"/>
      <c r="P61" s="7"/>
      <c r="Q61" s="171"/>
      <c r="R61" s="3"/>
      <c r="S61" s="3"/>
      <c r="T61" s="3"/>
      <c r="U61" s="3"/>
      <c r="V61" s="3"/>
      <c r="W61" s="3"/>
      <c r="X61" s="3"/>
      <c r="Y61" s="3"/>
    </row>
    <row r="62" spans="1:25" s="61" customFormat="1" hidden="1" x14ac:dyDescent="0.2">
      <c r="A62" s="7"/>
      <c r="B62" s="7"/>
      <c r="C62" s="7"/>
      <c r="D62" s="3"/>
      <c r="E62" s="171"/>
      <c r="F62" s="171"/>
      <c r="G62" s="171"/>
      <c r="H62" s="171"/>
      <c r="I62" s="171"/>
      <c r="J62" s="171"/>
      <c r="K62" s="171"/>
      <c r="L62" s="171"/>
      <c r="M62" s="171"/>
      <c r="N62" s="171"/>
      <c r="O62" s="171"/>
      <c r="P62" s="7"/>
      <c r="Q62" s="171"/>
      <c r="R62" s="3"/>
      <c r="S62" s="3"/>
      <c r="T62" s="3"/>
      <c r="U62" s="3"/>
      <c r="V62" s="3"/>
      <c r="W62" s="3"/>
      <c r="X62" s="3"/>
      <c r="Y62" s="3"/>
    </row>
    <row r="63" spans="1:25" s="61" customFormat="1" x14ac:dyDescent="0.2">
      <c r="A63" s="144"/>
      <c r="B63" s="144"/>
      <c r="C63" s="144"/>
      <c r="D63" s="171"/>
      <c r="E63" s="171"/>
      <c r="F63" s="171"/>
      <c r="G63" s="171"/>
      <c r="H63" s="171"/>
      <c r="I63" s="171"/>
      <c r="J63" s="171"/>
      <c r="K63" s="171"/>
      <c r="L63" s="171"/>
      <c r="M63" s="171"/>
      <c r="N63" s="171"/>
      <c r="O63" s="171"/>
      <c r="P63" s="144"/>
      <c r="Q63" s="171"/>
      <c r="R63" s="3"/>
      <c r="S63" s="3"/>
      <c r="T63" s="3"/>
      <c r="U63" s="3"/>
      <c r="V63" s="3"/>
      <c r="W63" s="3"/>
      <c r="X63" s="3"/>
      <c r="Y63" s="3"/>
    </row>
    <row r="64" spans="1:25" s="61" customFormat="1" x14ac:dyDescent="0.2">
      <c r="A64" s="144"/>
      <c r="B64" s="144"/>
      <c r="C64" s="144"/>
      <c r="D64" s="171"/>
      <c r="E64" s="171"/>
      <c r="F64" s="171"/>
      <c r="G64" s="171"/>
      <c r="H64" s="171"/>
      <c r="I64" s="171"/>
      <c r="J64" s="171"/>
      <c r="K64" s="171"/>
      <c r="L64" s="171"/>
      <c r="M64" s="171"/>
      <c r="N64" s="171"/>
      <c r="O64" s="171"/>
      <c r="P64" s="144"/>
      <c r="Q64" s="171"/>
      <c r="R64" s="3"/>
      <c r="S64" s="3"/>
      <c r="T64" s="3"/>
      <c r="U64" s="3"/>
      <c r="V64" s="3"/>
      <c r="W64" s="3"/>
      <c r="X64" s="3"/>
      <c r="Y64" s="3"/>
    </row>
    <row r="65" spans="1:25" s="61" customFormat="1" x14ac:dyDescent="0.2">
      <c r="A65" s="144"/>
      <c r="B65" s="144"/>
      <c r="C65" s="144"/>
      <c r="D65" s="171"/>
      <c r="E65" s="171"/>
      <c r="F65" s="171"/>
      <c r="G65" s="171"/>
      <c r="H65" s="171"/>
      <c r="I65" s="171"/>
      <c r="J65" s="171"/>
      <c r="K65" s="171"/>
      <c r="L65" s="171"/>
      <c r="M65" s="171"/>
      <c r="N65" s="171"/>
      <c r="O65" s="171"/>
      <c r="P65" s="144"/>
      <c r="Q65" s="171"/>
      <c r="R65" s="3"/>
      <c r="S65" s="3"/>
      <c r="T65" s="3"/>
      <c r="U65" s="3"/>
      <c r="V65" s="3"/>
      <c r="W65" s="3"/>
      <c r="X65" s="3"/>
      <c r="Y65" s="3"/>
    </row>
  </sheetData>
  <customSheetViews>
    <customSheetView guid="{B50381DA-06DA-4286-99A4-CB6DE67AD1EB}" scale="60" showGridLines="0" showRowCol="0" zeroValues="0">
      <pane ySplit="6" topLeftCell="A7" activePane="bottomLeft" state="frozen"/>
      <selection pane="bottomLeft" activeCell="A7" sqref="A7"/>
    </customSheetView>
  </customSheetViews>
  <mergeCells count="6">
    <mergeCell ref="A2:Q2"/>
    <mergeCell ref="E6:N6"/>
    <mergeCell ref="F4:J4"/>
    <mergeCell ref="Q4:S4"/>
    <mergeCell ref="C4:E4"/>
    <mergeCell ref="N4:P4"/>
  </mergeCells>
  <phoneticPr fontId="0" type="noConversion"/>
  <pageMargins left="0.59" right="0.48" top="0.4" bottom="0.55000000000000004" header="0.44" footer="0.5"/>
  <pageSetup paperSize="9" scale="91"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3">
    <pageSetUpPr fitToPage="1"/>
  </sheetPr>
  <dimension ref="A1:Y65"/>
  <sheetViews>
    <sheetView showGridLines="0" showRowColHeaders="0" showZeros="0" zoomScale="60" zoomScaleNormal="60" workbookViewId="0">
      <pane ySplit="6" topLeftCell="A7" activePane="bottomLeft" state="frozen"/>
      <selection activeCell="O64" sqref="D7:O64"/>
      <selection pane="bottomLeft" activeCell="A4" sqref="A4"/>
    </sheetView>
  </sheetViews>
  <sheetFormatPr defaultColWidth="0" defaultRowHeight="12.75" zeroHeight="1" x14ac:dyDescent="0.2"/>
  <cols>
    <col min="1" max="1" width="37.28515625" style="124" bestFit="1" customWidth="1"/>
    <col min="2" max="2" width="4" style="124" customWidth="1"/>
    <col min="3" max="3" width="3.7109375" style="124" customWidth="1"/>
    <col min="4" max="14" width="2.7109375" style="148" customWidth="1"/>
    <col min="15" max="15" width="4" style="148" customWidth="1"/>
    <col min="16" max="17" width="3.7109375" style="124" customWidth="1"/>
    <col min="18" max="25" width="3.7109375" style="122" hidden="1" customWidth="1"/>
    <col min="26" max="16384" width="0" style="122" hidden="1"/>
  </cols>
  <sheetData>
    <row r="1" spans="1:25" ht="13.5" thickBot="1" x14ac:dyDescent="0.25">
      <c r="D1" s="124"/>
      <c r="E1" s="124"/>
      <c r="F1" s="124"/>
      <c r="G1" s="124"/>
      <c r="H1" s="124"/>
      <c r="I1" s="124"/>
      <c r="J1" s="124"/>
      <c r="K1" s="124"/>
      <c r="L1" s="124"/>
      <c r="M1" s="124"/>
      <c r="N1" s="124"/>
      <c r="O1" s="124"/>
    </row>
    <row r="2" spans="1:25" s="124" customFormat="1" ht="19.5" x14ac:dyDescent="0.25">
      <c r="A2" s="560" t="s">
        <v>34</v>
      </c>
      <c r="B2" s="561"/>
      <c r="C2" s="561"/>
      <c r="D2" s="561"/>
      <c r="E2" s="562"/>
      <c r="F2" s="562"/>
      <c r="G2" s="562"/>
      <c r="H2" s="562"/>
      <c r="I2" s="562"/>
      <c r="J2" s="562" t="s">
        <v>303</v>
      </c>
      <c r="K2" s="562"/>
      <c r="L2" s="562"/>
      <c r="M2" s="562"/>
      <c r="N2" s="562"/>
      <c r="O2" s="562"/>
      <c r="P2" s="562"/>
      <c r="Q2" s="563"/>
      <c r="R2" s="418"/>
      <c r="S2" s="418"/>
      <c r="T2" s="125"/>
    </row>
    <row r="3" spans="1:25" s="124" customFormat="1" ht="12.75" customHeight="1" x14ac:dyDescent="0.25">
      <c r="A3" s="420"/>
      <c r="B3" s="421"/>
      <c r="C3" s="176"/>
      <c r="D3" s="176"/>
      <c r="E3" s="176"/>
      <c r="F3" s="422"/>
      <c r="G3" s="423"/>
      <c r="H3" s="422"/>
      <c r="I3" s="422"/>
      <c r="J3" s="422"/>
      <c r="K3" s="176"/>
      <c r="L3" s="176"/>
      <c r="M3" s="176"/>
      <c r="N3" s="176"/>
      <c r="O3" s="176"/>
      <c r="P3" s="176"/>
      <c r="Q3" s="176"/>
      <c r="R3" s="176"/>
      <c r="S3" s="176"/>
      <c r="T3" s="125"/>
    </row>
    <row r="4" spans="1:25" s="124" customFormat="1" ht="20.25" thickBot="1" x14ac:dyDescent="0.3">
      <c r="A4" s="168" t="s">
        <v>826</v>
      </c>
      <c r="B4" s="142"/>
      <c r="C4" s="547" t="s">
        <v>283</v>
      </c>
      <c r="D4" s="547"/>
      <c r="E4" s="547"/>
      <c r="F4" s="553">
        <f ca="1">TODAY()</f>
        <v>43115</v>
      </c>
      <c r="G4" s="554"/>
      <c r="H4" s="554"/>
      <c r="I4" s="554"/>
      <c r="J4" s="555"/>
      <c r="K4" s="143"/>
      <c r="L4" s="143"/>
      <c r="M4" s="143"/>
      <c r="N4" s="548"/>
      <c r="O4" s="548"/>
      <c r="P4" s="548"/>
      <c r="Q4" s="549"/>
      <c r="R4" s="549"/>
      <c r="S4" s="549"/>
      <c r="T4" s="125"/>
    </row>
    <row r="5" spans="1:25" s="124" customFormat="1" ht="21" customHeight="1" thickBot="1" x14ac:dyDescent="0.25">
      <c r="A5" s="164" t="s">
        <v>264</v>
      </c>
      <c r="B5" s="169" t="s">
        <v>302</v>
      </c>
      <c r="C5" s="135">
        <f>COUNTIF(C8:C57,"x")</f>
        <v>0</v>
      </c>
      <c r="D5" s="306"/>
      <c r="E5" s="306"/>
      <c r="F5" s="306"/>
      <c r="G5" s="306"/>
      <c r="H5" s="306"/>
      <c r="I5" s="306"/>
      <c r="J5" s="306"/>
      <c r="K5" s="306"/>
      <c r="L5" s="306"/>
      <c r="M5" s="164"/>
      <c r="N5" s="164" t="s">
        <v>265</v>
      </c>
      <c r="O5" s="169" t="s">
        <v>302</v>
      </c>
      <c r="P5" s="307">
        <f>COUNTIF(P8:P57,"x")</f>
        <v>0</v>
      </c>
      <c r="Q5" s="306"/>
      <c r="R5" s="306"/>
      <c r="S5" s="306"/>
      <c r="T5" s="125"/>
      <c r="U5" s="125"/>
      <c r="V5" s="125"/>
      <c r="W5" s="125"/>
      <c r="X5" s="125"/>
      <c r="Y5" s="125"/>
    </row>
    <row r="6" spans="1:25" s="124" customFormat="1" ht="63" customHeight="1" x14ac:dyDescent="0.2">
      <c r="A6" s="140" t="s">
        <v>304</v>
      </c>
      <c r="B6" s="308"/>
      <c r="C6" s="153">
        <f>Naam!$E10</f>
        <v>0</v>
      </c>
      <c r="D6" s="309"/>
      <c r="E6" s="546" t="s">
        <v>143</v>
      </c>
      <c r="F6" s="546"/>
      <c r="G6" s="546"/>
      <c r="H6" s="546"/>
      <c r="I6" s="546"/>
      <c r="J6" s="546"/>
      <c r="K6" s="546"/>
      <c r="L6" s="546"/>
      <c r="M6" s="546"/>
      <c r="N6" s="546"/>
      <c r="O6" s="237"/>
      <c r="P6" s="153">
        <f>Naam!$E10</f>
        <v>0</v>
      </c>
      <c r="Q6" s="309"/>
      <c r="R6" s="309"/>
      <c r="S6" s="309"/>
      <c r="T6" s="309"/>
      <c r="U6" s="309"/>
      <c r="V6" s="309"/>
      <c r="W6" s="309"/>
      <c r="X6" s="309"/>
      <c r="Y6" s="309"/>
    </row>
    <row r="7" spans="1:25" s="124" customFormat="1" ht="16.5" customHeight="1" thickBot="1" x14ac:dyDescent="0.25">
      <c r="A7" s="189" t="s">
        <v>339</v>
      </c>
      <c r="B7" s="152"/>
      <c r="C7" s="148"/>
      <c r="D7" s="148"/>
      <c r="E7" s="148"/>
      <c r="F7" s="148"/>
      <c r="G7" s="148"/>
      <c r="H7" s="148"/>
      <c r="I7" s="148"/>
      <c r="J7" s="148"/>
      <c r="K7" s="148"/>
      <c r="L7" s="148"/>
      <c r="M7" s="148"/>
      <c r="N7" s="148"/>
      <c r="O7" s="148"/>
      <c r="P7" s="148"/>
      <c r="Q7" s="148"/>
      <c r="R7" s="148"/>
      <c r="S7" s="148"/>
    </row>
    <row r="8" spans="1:25" s="124" customFormat="1" ht="12.75" customHeight="1" x14ac:dyDescent="0.25">
      <c r="A8" s="185" t="s">
        <v>178</v>
      </c>
      <c r="B8" s="125"/>
      <c r="C8" s="137"/>
      <c r="D8" s="149"/>
      <c r="E8" s="143"/>
      <c r="F8" s="143"/>
      <c r="G8" s="143"/>
      <c r="H8" s="143"/>
      <c r="I8" s="143"/>
      <c r="J8" s="143"/>
      <c r="K8" s="143"/>
      <c r="L8" s="143"/>
      <c r="M8" s="311"/>
      <c r="N8" s="148"/>
      <c r="O8" s="311"/>
      <c r="P8" s="138"/>
      <c r="Q8" s="311"/>
      <c r="R8" s="150"/>
      <c r="S8" s="150"/>
      <c r="T8" s="150"/>
      <c r="U8" s="150"/>
      <c r="V8" s="150"/>
      <c r="W8" s="150"/>
      <c r="X8" s="150"/>
      <c r="Y8" s="150"/>
    </row>
    <row r="9" spans="1:25" s="124" customFormat="1" ht="12.75" customHeight="1" x14ac:dyDescent="0.25">
      <c r="A9" s="186" t="s">
        <v>188</v>
      </c>
      <c r="B9" s="125"/>
      <c r="C9" s="137"/>
      <c r="D9" s="143"/>
      <c r="E9" s="143"/>
      <c r="F9" s="143"/>
      <c r="G9" s="143"/>
      <c r="H9" s="143"/>
      <c r="I9" s="143"/>
      <c r="J9" s="143"/>
      <c r="K9" s="143"/>
      <c r="L9" s="143"/>
      <c r="M9" s="311"/>
      <c r="N9" s="148"/>
      <c r="O9" s="311"/>
      <c r="P9" s="138"/>
      <c r="Q9" s="311"/>
      <c r="R9" s="150"/>
      <c r="S9" s="150"/>
      <c r="T9" s="150"/>
      <c r="U9" s="150"/>
      <c r="V9" s="150"/>
      <c r="W9" s="150"/>
      <c r="X9" s="150"/>
      <c r="Y9" s="150"/>
    </row>
    <row r="10" spans="1:25" s="124" customFormat="1" ht="12.75" customHeight="1" x14ac:dyDescent="0.25">
      <c r="A10" s="186" t="s">
        <v>503</v>
      </c>
      <c r="B10" s="125"/>
      <c r="C10" s="137"/>
      <c r="D10" s="143"/>
      <c r="E10" s="143"/>
      <c r="F10" s="143"/>
      <c r="G10" s="143"/>
      <c r="H10" s="143"/>
      <c r="I10" s="143"/>
      <c r="J10" s="143"/>
      <c r="K10" s="143"/>
      <c r="L10" s="143"/>
      <c r="M10" s="311"/>
      <c r="N10" s="148"/>
      <c r="O10" s="311"/>
      <c r="P10" s="138"/>
      <c r="Q10" s="311"/>
      <c r="R10" s="150"/>
      <c r="S10" s="150"/>
      <c r="T10" s="150"/>
      <c r="U10" s="150"/>
      <c r="V10" s="150"/>
      <c r="W10" s="150"/>
      <c r="X10" s="150"/>
      <c r="Y10" s="150"/>
    </row>
    <row r="11" spans="1:25" s="124" customFormat="1" ht="12.75" customHeight="1" x14ac:dyDescent="0.25">
      <c r="A11" s="186" t="s">
        <v>534</v>
      </c>
      <c r="B11" s="125"/>
      <c r="C11" s="137"/>
      <c r="D11" s="143"/>
      <c r="E11" s="143"/>
      <c r="F11" s="143"/>
      <c r="G11" s="143"/>
      <c r="H11" s="143"/>
      <c r="I11" s="143"/>
      <c r="J11" s="143"/>
      <c r="K11" s="143"/>
      <c r="L11" s="143"/>
      <c r="M11" s="311"/>
      <c r="N11" s="148"/>
      <c r="O11" s="311"/>
      <c r="P11" s="138"/>
      <c r="Q11" s="311"/>
      <c r="R11" s="150"/>
      <c r="S11" s="150"/>
      <c r="T11" s="150"/>
      <c r="U11" s="150"/>
      <c r="V11" s="150"/>
      <c r="W11" s="150"/>
      <c r="X11" s="150"/>
      <c r="Y11" s="150"/>
    </row>
    <row r="12" spans="1:25" s="124" customFormat="1" ht="12.75" customHeight="1" x14ac:dyDescent="0.25">
      <c r="A12" s="186" t="s">
        <v>314</v>
      </c>
      <c r="B12" s="125"/>
      <c r="C12" s="137"/>
      <c r="D12" s="143"/>
      <c r="E12" s="143"/>
      <c r="F12" s="143"/>
      <c r="G12" s="143"/>
      <c r="H12" s="143"/>
      <c r="I12" s="143"/>
      <c r="J12" s="143"/>
      <c r="K12" s="143"/>
      <c r="L12" s="143"/>
      <c r="M12" s="311"/>
      <c r="N12" s="148"/>
      <c r="O12" s="311"/>
      <c r="P12" s="138"/>
      <c r="Q12" s="311"/>
      <c r="R12" s="150"/>
      <c r="S12" s="150"/>
      <c r="T12" s="150"/>
      <c r="U12" s="150"/>
      <c r="V12" s="150"/>
      <c r="W12" s="150"/>
      <c r="X12" s="150"/>
      <c r="Y12" s="150"/>
    </row>
    <row r="13" spans="1:25" s="124" customFormat="1" ht="12.75" customHeight="1" x14ac:dyDescent="0.25">
      <c r="A13" s="186" t="s">
        <v>186</v>
      </c>
      <c r="B13" s="125"/>
      <c r="C13" s="137"/>
      <c r="D13" s="143"/>
      <c r="E13" s="143"/>
      <c r="F13" s="143"/>
      <c r="G13" s="143"/>
      <c r="H13" s="143"/>
      <c r="I13" s="143"/>
      <c r="J13" s="143"/>
      <c r="K13" s="143"/>
      <c r="L13" s="143"/>
      <c r="M13" s="311"/>
      <c r="N13" s="148"/>
      <c r="O13" s="311"/>
      <c r="P13" s="138"/>
      <c r="Q13" s="311"/>
      <c r="R13" s="150"/>
      <c r="S13" s="150"/>
      <c r="T13" s="150"/>
      <c r="U13" s="150"/>
      <c r="V13" s="150"/>
      <c r="W13" s="150"/>
      <c r="X13" s="150"/>
      <c r="Y13" s="150"/>
    </row>
    <row r="14" spans="1:25" s="124" customFormat="1" ht="12.75" customHeight="1" x14ac:dyDescent="0.25">
      <c r="A14" s="186" t="s">
        <v>491</v>
      </c>
      <c r="B14" s="125"/>
      <c r="C14" s="137"/>
      <c r="D14" s="143"/>
      <c r="E14" s="143"/>
      <c r="F14" s="143"/>
      <c r="G14" s="143"/>
      <c r="H14" s="143"/>
      <c r="I14" s="143"/>
      <c r="J14" s="143"/>
      <c r="K14" s="143"/>
      <c r="L14" s="143"/>
      <c r="M14" s="311"/>
      <c r="N14" s="148"/>
      <c r="O14" s="311"/>
      <c r="P14" s="138"/>
      <c r="Q14" s="311"/>
      <c r="R14" s="150"/>
      <c r="S14" s="150"/>
      <c r="T14" s="150"/>
      <c r="U14" s="150"/>
      <c r="V14" s="150"/>
      <c r="W14" s="150"/>
      <c r="X14" s="150"/>
      <c r="Y14" s="150"/>
    </row>
    <row r="15" spans="1:25" s="124" customFormat="1" ht="12.75" customHeight="1" x14ac:dyDescent="0.25">
      <c r="A15" s="186" t="s">
        <v>536</v>
      </c>
      <c r="B15" s="125"/>
      <c r="C15" s="137"/>
      <c r="D15" s="143"/>
      <c r="E15" s="143"/>
      <c r="F15" s="143"/>
      <c r="G15" s="143"/>
      <c r="H15" s="143"/>
      <c r="I15" s="143"/>
      <c r="J15" s="143"/>
      <c r="K15" s="143"/>
      <c r="L15" s="143"/>
      <c r="M15" s="311"/>
      <c r="N15" s="148"/>
      <c r="O15" s="311"/>
      <c r="P15" s="138"/>
      <c r="Q15" s="311"/>
      <c r="R15" s="150"/>
      <c r="S15" s="150"/>
      <c r="T15" s="150"/>
      <c r="U15" s="150"/>
      <c r="V15" s="150"/>
      <c r="W15" s="150"/>
      <c r="X15" s="150"/>
      <c r="Y15" s="150"/>
    </row>
    <row r="16" spans="1:25" s="124" customFormat="1" ht="12.75" customHeight="1" x14ac:dyDescent="0.25">
      <c r="A16" s="186" t="s">
        <v>537</v>
      </c>
      <c r="B16" s="125"/>
      <c r="C16" s="137"/>
      <c r="D16" s="143"/>
      <c r="E16" s="143"/>
      <c r="F16" s="143"/>
      <c r="G16" s="143"/>
      <c r="H16" s="143"/>
      <c r="I16" s="143"/>
      <c r="J16" s="143"/>
      <c r="K16" s="143"/>
      <c r="L16" s="143"/>
      <c r="M16" s="311"/>
      <c r="N16" s="148"/>
      <c r="O16" s="311"/>
      <c r="P16" s="138"/>
      <c r="Q16" s="311"/>
      <c r="R16" s="150"/>
      <c r="S16" s="150"/>
      <c r="T16" s="150"/>
      <c r="U16" s="150"/>
      <c r="V16" s="150"/>
      <c r="W16" s="150"/>
      <c r="X16" s="150"/>
      <c r="Y16" s="150"/>
    </row>
    <row r="17" spans="1:25" s="124" customFormat="1" ht="12.75" customHeight="1" x14ac:dyDescent="0.25">
      <c r="A17" s="186" t="s">
        <v>487</v>
      </c>
      <c r="B17" s="125"/>
      <c r="C17" s="137"/>
      <c r="D17" s="143"/>
      <c r="E17" s="143"/>
      <c r="F17" s="143"/>
      <c r="G17" s="143"/>
      <c r="H17" s="143"/>
      <c r="I17" s="143"/>
      <c r="J17" s="143"/>
      <c r="K17" s="143"/>
      <c r="L17" s="143"/>
      <c r="M17" s="311"/>
      <c r="N17" s="148"/>
      <c r="O17" s="311"/>
      <c r="P17" s="138"/>
      <c r="Q17" s="311"/>
      <c r="R17" s="150"/>
      <c r="S17" s="150"/>
      <c r="T17" s="150"/>
      <c r="U17" s="150"/>
      <c r="V17" s="150"/>
      <c r="W17" s="150"/>
      <c r="X17" s="150"/>
      <c r="Y17" s="150"/>
    </row>
    <row r="18" spans="1:25" s="124" customFormat="1" ht="12.75" customHeight="1" x14ac:dyDescent="0.25">
      <c r="A18" s="186" t="s">
        <v>187</v>
      </c>
      <c r="B18" s="125"/>
      <c r="C18" s="137"/>
      <c r="D18" s="143"/>
      <c r="E18" s="143"/>
      <c r="F18" s="143"/>
      <c r="G18" s="143"/>
      <c r="H18" s="143"/>
      <c r="I18" s="143"/>
      <c r="J18" s="143"/>
      <c r="K18" s="143"/>
      <c r="L18" s="143"/>
      <c r="M18" s="311"/>
      <c r="N18" s="148"/>
      <c r="O18" s="311" t="s">
        <v>798</v>
      </c>
      <c r="P18" s="138"/>
      <c r="Q18" s="311"/>
      <c r="R18" s="150"/>
      <c r="S18" s="150"/>
      <c r="T18" s="150"/>
      <c r="U18" s="150"/>
      <c r="V18" s="150"/>
      <c r="W18" s="150"/>
      <c r="X18" s="150"/>
      <c r="Y18" s="150"/>
    </row>
    <row r="19" spans="1:25" s="124" customFormat="1" ht="12.75" customHeight="1" x14ac:dyDescent="0.25">
      <c r="A19" s="186" t="s">
        <v>539</v>
      </c>
      <c r="B19" s="125"/>
      <c r="C19" s="137"/>
      <c r="D19" s="143"/>
      <c r="E19" s="143"/>
      <c r="F19" s="143"/>
      <c r="G19" s="143"/>
      <c r="H19" s="143"/>
      <c r="I19" s="143"/>
      <c r="J19" s="143"/>
      <c r="K19" s="143"/>
      <c r="L19" s="143"/>
      <c r="M19" s="311"/>
      <c r="N19" s="148"/>
      <c r="O19" s="311"/>
      <c r="P19" s="138"/>
      <c r="Q19" s="311"/>
      <c r="R19" s="150"/>
      <c r="S19" s="150"/>
      <c r="T19" s="150"/>
      <c r="U19" s="150"/>
      <c r="V19" s="150"/>
      <c r="W19" s="150"/>
      <c r="X19" s="150"/>
      <c r="Y19" s="150"/>
    </row>
    <row r="20" spans="1:25" s="124" customFormat="1" ht="12.75" customHeight="1" thickBot="1" x14ac:dyDescent="0.3">
      <c r="A20" s="187" t="s">
        <v>177</v>
      </c>
      <c r="B20" s="125"/>
      <c r="C20" s="137"/>
      <c r="D20" s="143"/>
      <c r="E20" s="143"/>
      <c r="F20" s="143"/>
      <c r="G20" s="143"/>
      <c r="H20" s="143"/>
      <c r="I20" s="143"/>
      <c r="J20" s="143"/>
      <c r="K20" s="143"/>
      <c r="L20" s="143"/>
      <c r="M20" s="311"/>
      <c r="N20" s="148"/>
      <c r="O20" s="311"/>
      <c r="P20" s="138"/>
      <c r="Q20" s="311"/>
      <c r="R20" s="150"/>
      <c r="S20" s="150"/>
      <c r="T20" s="150"/>
      <c r="U20" s="150"/>
      <c r="V20" s="150"/>
      <c r="W20" s="150"/>
      <c r="X20" s="150"/>
      <c r="Y20" s="150"/>
    </row>
    <row r="21" spans="1:25" s="124" customFormat="1" ht="16.5" customHeight="1" thickBot="1" x14ac:dyDescent="0.3">
      <c r="A21" s="189" t="s">
        <v>340</v>
      </c>
      <c r="B21" s="152"/>
      <c r="C21" s="239"/>
      <c r="D21" s="143"/>
      <c r="E21" s="143"/>
      <c r="F21" s="143"/>
      <c r="G21" s="143"/>
      <c r="H21" s="143"/>
      <c r="I21" s="143"/>
      <c r="J21" s="143"/>
      <c r="K21" s="143"/>
      <c r="L21" s="143"/>
      <c r="M21" s="148"/>
      <c r="N21" s="148"/>
      <c r="O21" s="148"/>
      <c r="P21" s="239"/>
      <c r="Q21" s="148"/>
      <c r="R21" s="148"/>
      <c r="S21" s="148"/>
      <c r="T21" s="148"/>
      <c r="U21" s="148"/>
      <c r="V21" s="148"/>
      <c r="W21" s="148"/>
      <c r="X21" s="148"/>
      <c r="Y21" s="148"/>
    </row>
    <row r="22" spans="1:25" s="124" customFormat="1" ht="12.75" customHeight="1" x14ac:dyDescent="0.25">
      <c r="A22" s="185" t="s">
        <v>189</v>
      </c>
      <c r="B22" s="125"/>
      <c r="C22" s="137"/>
      <c r="D22" s="143"/>
      <c r="E22" s="143"/>
      <c r="F22" s="143"/>
      <c r="G22" s="143"/>
      <c r="H22" s="143"/>
      <c r="I22" s="143"/>
      <c r="J22" s="143"/>
      <c r="K22" s="143"/>
      <c r="L22" s="143"/>
      <c r="M22" s="311"/>
      <c r="N22" s="148"/>
      <c r="O22" s="311"/>
      <c r="P22" s="138"/>
      <c r="Q22" s="311"/>
      <c r="R22" s="150"/>
      <c r="S22" s="150"/>
      <c r="T22" s="150"/>
      <c r="U22" s="150"/>
      <c r="V22" s="150"/>
      <c r="W22" s="150"/>
      <c r="X22" s="150"/>
      <c r="Y22" s="150"/>
    </row>
    <row r="23" spans="1:25" s="124" customFormat="1" ht="12.75" customHeight="1" x14ac:dyDescent="0.25">
      <c r="A23" s="186" t="s">
        <v>179</v>
      </c>
      <c r="B23" s="125"/>
      <c r="C23" s="137"/>
      <c r="D23" s="143"/>
      <c r="E23" s="143"/>
      <c r="F23" s="143"/>
      <c r="G23" s="143"/>
      <c r="H23" s="143"/>
      <c r="I23" s="143"/>
      <c r="J23" s="143"/>
      <c r="K23" s="143"/>
      <c r="L23" s="143"/>
      <c r="M23" s="311"/>
      <c r="N23" s="148"/>
      <c r="O23" s="311"/>
      <c r="P23" s="138"/>
      <c r="Q23" s="311"/>
      <c r="R23" s="150"/>
      <c r="S23" s="150"/>
      <c r="T23" s="150"/>
      <c r="U23" s="150"/>
      <c r="V23" s="150"/>
      <c r="W23" s="150"/>
      <c r="X23" s="150"/>
      <c r="Y23" s="150"/>
    </row>
    <row r="24" spans="1:25" s="124" customFormat="1" ht="12.75" customHeight="1" x14ac:dyDescent="0.25">
      <c r="A24" s="186" t="s">
        <v>488</v>
      </c>
      <c r="B24" s="125"/>
      <c r="C24" s="137"/>
      <c r="D24" s="143"/>
      <c r="E24" s="143"/>
      <c r="F24" s="143"/>
      <c r="G24" s="143"/>
      <c r="H24" s="143"/>
      <c r="I24" s="143"/>
      <c r="J24" s="143"/>
      <c r="K24" s="143"/>
      <c r="L24" s="143"/>
      <c r="M24" s="311"/>
      <c r="N24" s="148"/>
      <c r="O24" s="311"/>
      <c r="P24" s="138"/>
      <c r="Q24" s="311"/>
      <c r="R24" s="150"/>
      <c r="S24" s="150"/>
      <c r="T24" s="150"/>
      <c r="U24" s="150"/>
      <c r="V24" s="150"/>
      <c r="W24" s="150"/>
      <c r="X24" s="150"/>
      <c r="Y24" s="150"/>
    </row>
    <row r="25" spans="1:25" s="124" customFormat="1" ht="12.75" customHeight="1" x14ac:dyDescent="0.25">
      <c r="A25" s="186" t="s">
        <v>180</v>
      </c>
      <c r="B25" s="125"/>
      <c r="C25" s="137"/>
      <c r="D25" s="143"/>
      <c r="E25" s="143"/>
      <c r="F25" s="143"/>
      <c r="G25" s="143"/>
      <c r="H25" s="143"/>
      <c r="I25" s="143"/>
      <c r="J25" s="143"/>
      <c r="K25" s="143"/>
      <c r="L25" s="143"/>
      <c r="M25" s="311"/>
      <c r="N25" s="148"/>
      <c r="O25" s="311"/>
      <c r="P25" s="138"/>
      <c r="Q25" s="311"/>
      <c r="R25" s="150"/>
      <c r="S25" s="150"/>
      <c r="T25" s="150"/>
      <c r="U25" s="150"/>
      <c r="V25" s="150"/>
      <c r="W25" s="150"/>
      <c r="X25" s="150"/>
      <c r="Y25" s="150"/>
    </row>
    <row r="26" spans="1:25" s="124" customFormat="1" ht="12.75" customHeight="1" x14ac:dyDescent="0.25">
      <c r="A26" s="186" t="s">
        <v>489</v>
      </c>
      <c r="B26" s="125"/>
      <c r="C26" s="137"/>
      <c r="D26" s="143"/>
      <c r="E26" s="143"/>
      <c r="F26" s="143"/>
      <c r="G26" s="143"/>
      <c r="H26" s="143"/>
      <c r="I26" s="143"/>
      <c r="J26" s="143"/>
      <c r="K26" s="143"/>
      <c r="L26" s="143"/>
      <c r="M26" s="311"/>
      <c r="N26" s="148"/>
      <c r="O26" s="311"/>
      <c r="P26" s="138"/>
      <c r="Q26" s="311"/>
      <c r="R26" s="150"/>
      <c r="S26" s="150"/>
      <c r="T26" s="150"/>
      <c r="U26" s="150"/>
      <c r="V26" s="150"/>
      <c r="W26" s="150"/>
      <c r="X26" s="150"/>
      <c r="Y26" s="150"/>
    </row>
    <row r="27" spans="1:25" s="124" customFormat="1" ht="16.5" customHeight="1" thickBot="1" x14ac:dyDescent="0.3">
      <c r="A27" s="189" t="s">
        <v>341</v>
      </c>
      <c r="B27" s="152"/>
      <c r="C27" s="239"/>
      <c r="D27" s="143"/>
      <c r="E27" s="143"/>
      <c r="F27" s="143"/>
      <c r="G27" s="143"/>
      <c r="H27" s="143"/>
      <c r="I27" s="143"/>
      <c r="J27" s="143"/>
      <c r="K27" s="143"/>
      <c r="L27" s="143"/>
      <c r="M27" s="148"/>
      <c r="N27" s="148"/>
      <c r="O27" s="148"/>
      <c r="P27" s="239"/>
      <c r="Q27" s="148"/>
      <c r="R27" s="148"/>
      <c r="S27" s="148"/>
      <c r="T27" s="148"/>
      <c r="U27" s="148"/>
      <c r="V27" s="148"/>
      <c r="W27" s="148"/>
      <c r="X27" s="148"/>
      <c r="Y27" s="148"/>
    </row>
    <row r="28" spans="1:25" s="124" customFormat="1" ht="12.75" customHeight="1" x14ac:dyDescent="0.25">
      <c r="A28" s="185" t="s">
        <v>182</v>
      </c>
      <c r="B28" s="125"/>
      <c r="C28" s="137"/>
      <c r="D28" s="143"/>
      <c r="E28" s="143"/>
      <c r="F28" s="143"/>
      <c r="G28" s="143"/>
      <c r="H28" s="143"/>
      <c r="I28" s="143"/>
      <c r="J28" s="143"/>
      <c r="K28" s="143"/>
      <c r="L28" s="143"/>
      <c r="M28" s="311"/>
      <c r="N28" s="148"/>
      <c r="O28" s="311"/>
      <c r="P28" s="138"/>
      <c r="Q28" s="311"/>
      <c r="R28" s="150"/>
      <c r="S28" s="150"/>
      <c r="T28" s="150"/>
      <c r="U28" s="150"/>
      <c r="V28" s="150"/>
      <c r="W28" s="150"/>
      <c r="X28" s="150"/>
      <c r="Y28" s="150"/>
    </row>
    <row r="29" spans="1:25" s="124" customFormat="1" ht="12.75" customHeight="1" x14ac:dyDescent="0.25">
      <c r="A29" s="186" t="s">
        <v>542</v>
      </c>
      <c r="B29" s="125"/>
      <c r="C29" s="137"/>
      <c r="D29" s="143"/>
      <c r="E29" s="143"/>
      <c r="F29" s="143"/>
      <c r="G29" s="143"/>
      <c r="H29" s="143"/>
      <c r="I29" s="143"/>
      <c r="J29" s="143"/>
      <c r="K29" s="143"/>
      <c r="L29" s="143"/>
      <c r="M29" s="311"/>
      <c r="N29" s="148"/>
      <c r="O29" s="311"/>
      <c r="P29" s="138"/>
      <c r="Q29" s="311"/>
      <c r="R29" s="150"/>
      <c r="S29" s="150"/>
      <c r="T29" s="150"/>
      <c r="U29" s="150"/>
      <c r="V29" s="150"/>
      <c r="W29" s="150"/>
      <c r="X29" s="150"/>
      <c r="Y29" s="150"/>
    </row>
    <row r="30" spans="1:25" s="124" customFormat="1" ht="12.75" customHeight="1" x14ac:dyDescent="0.25">
      <c r="A30" s="186" t="s">
        <v>183</v>
      </c>
      <c r="B30" s="125"/>
      <c r="C30" s="137"/>
      <c r="D30" s="143"/>
      <c r="E30" s="143"/>
      <c r="F30" s="143"/>
      <c r="G30" s="143"/>
      <c r="H30" s="143"/>
      <c r="I30" s="143"/>
      <c r="J30" s="143"/>
      <c r="K30" s="143"/>
      <c r="L30" s="143"/>
      <c r="M30" s="311"/>
      <c r="N30" s="148"/>
      <c r="O30" s="311"/>
      <c r="P30" s="138"/>
      <c r="Q30" s="311"/>
      <c r="R30" s="150"/>
      <c r="S30" s="150"/>
      <c r="T30" s="150"/>
      <c r="U30" s="150"/>
      <c r="V30" s="150"/>
      <c r="W30" s="150"/>
      <c r="X30" s="150"/>
      <c r="Y30" s="150"/>
    </row>
    <row r="31" spans="1:25" s="124" customFormat="1" ht="12.75" customHeight="1" x14ac:dyDescent="0.25">
      <c r="A31" s="186" t="s">
        <v>490</v>
      </c>
      <c r="B31" s="125"/>
      <c r="C31" s="137"/>
      <c r="D31" s="143"/>
      <c r="E31" s="143"/>
      <c r="F31" s="143"/>
      <c r="G31" s="143"/>
      <c r="H31" s="143"/>
      <c r="I31" s="143"/>
      <c r="J31" s="143"/>
      <c r="K31" s="143"/>
      <c r="L31" s="143"/>
      <c r="M31" s="311"/>
      <c r="N31" s="148"/>
      <c r="O31" s="311"/>
      <c r="P31" s="138"/>
      <c r="Q31" s="311"/>
      <c r="R31" s="150"/>
      <c r="S31" s="150"/>
      <c r="T31" s="150"/>
      <c r="U31" s="150"/>
      <c r="V31" s="150"/>
      <c r="W31" s="150"/>
      <c r="X31" s="150"/>
      <c r="Y31" s="150"/>
    </row>
    <row r="32" spans="1:25" s="124" customFormat="1" ht="12.75" customHeight="1" x14ac:dyDescent="0.25">
      <c r="A32" s="186" t="s">
        <v>544</v>
      </c>
      <c r="B32" s="125"/>
      <c r="C32" s="137"/>
      <c r="D32" s="143"/>
      <c r="E32" s="143"/>
      <c r="F32" s="143"/>
      <c r="G32" s="143"/>
      <c r="H32" s="143"/>
      <c r="I32" s="143"/>
      <c r="J32" s="143"/>
      <c r="K32" s="143"/>
      <c r="L32" s="143"/>
      <c r="M32" s="311"/>
      <c r="N32" s="148"/>
      <c r="O32" s="311"/>
      <c r="P32" s="138"/>
      <c r="Q32" s="311"/>
      <c r="R32" s="150"/>
      <c r="S32" s="150"/>
      <c r="T32" s="150"/>
      <c r="U32" s="150"/>
      <c r="V32" s="150"/>
      <c r="W32" s="150"/>
      <c r="X32" s="150"/>
      <c r="Y32" s="150"/>
    </row>
    <row r="33" spans="1:25" s="124" customFormat="1" ht="12.75" customHeight="1" x14ac:dyDescent="0.25">
      <c r="A33" s="186" t="s">
        <v>181</v>
      </c>
      <c r="B33" s="125"/>
      <c r="C33" s="137"/>
      <c r="D33" s="143"/>
      <c r="E33" s="143"/>
      <c r="F33" s="143"/>
      <c r="G33" s="143"/>
      <c r="H33" s="143"/>
      <c r="I33" s="143"/>
      <c r="J33" s="143"/>
      <c r="K33" s="143"/>
      <c r="L33" s="143"/>
      <c r="M33" s="311"/>
      <c r="N33" s="148"/>
      <c r="O33" s="311"/>
      <c r="P33" s="138"/>
      <c r="Q33" s="311"/>
      <c r="R33" s="150"/>
      <c r="S33" s="150"/>
      <c r="T33" s="150"/>
      <c r="U33" s="150"/>
      <c r="V33" s="150"/>
      <c r="W33" s="150"/>
      <c r="X33" s="150"/>
      <c r="Y33" s="150"/>
    </row>
    <row r="34" spans="1:25" s="124" customFormat="1" ht="12.75" customHeight="1" x14ac:dyDescent="0.25">
      <c r="A34" s="186" t="s">
        <v>545</v>
      </c>
      <c r="B34" s="125"/>
      <c r="C34" s="137"/>
      <c r="D34" s="143"/>
      <c r="E34" s="143"/>
      <c r="F34" s="143"/>
      <c r="G34" s="143"/>
      <c r="H34" s="143"/>
      <c r="I34" s="143"/>
      <c r="J34" s="143"/>
      <c r="K34" s="143"/>
      <c r="L34" s="143"/>
      <c r="M34" s="311"/>
      <c r="N34" s="148"/>
      <c r="O34" s="311"/>
      <c r="P34" s="138"/>
      <c r="Q34" s="311"/>
      <c r="R34" s="150"/>
      <c r="S34" s="150"/>
      <c r="T34" s="150"/>
      <c r="U34" s="150"/>
      <c r="V34" s="150"/>
      <c r="W34" s="150"/>
      <c r="X34" s="150"/>
      <c r="Y34" s="150"/>
    </row>
    <row r="35" spans="1:25" s="124" customFormat="1" ht="12.75" customHeight="1" x14ac:dyDescent="0.25">
      <c r="A35" s="186" t="s">
        <v>546</v>
      </c>
      <c r="B35" s="125"/>
      <c r="C35" s="137"/>
      <c r="D35" s="143"/>
      <c r="E35" s="143"/>
      <c r="F35" s="143"/>
      <c r="G35" s="143"/>
      <c r="H35" s="143"/>
      <c r="I35" s="143"/>
      <c r="J35" s="143"/>
      <c r="K35" s="143"/>
      <c r="L35" s="143"/>
      <c r="M35" s="311"/>
      <c r="N35" s="148"/>
      <c r="O35" s="311"/>
      <c r="P35" s="138"/>
      <c r="Q35" s="311"/>
      <c r="R35" s="150"/>
      <c r="S35" s="150"/>
      <c r="T35" s="150"/>
      <c r="U35" s="150"/>
      <c r="V35" s="150"/>
      <c r="W35" s="150"/>
      <c r="X35" s="150"/>
      <c r="Y35" s="150"/>
    </row>
    <row r="36" spans="1:25" s="124" customFormat="1" ht="12.75" customHeight="1" x14ac:dyDescent="0.25">
      <c r="A36" s="186" t="s">
        <v>547</v>
      </c>
      <c r="B36" s="125"/>
      <c r="C36" s="137"/>
      <c r="D36" s="143"/>
      <c r="E36" s="143"/>
      <c r="F36" s="143"/>
      <c r="G36" s="143"/>
      <c r="H36" s="143"/>
      <c r="I36" s="143"/>
      <c r="J36" s="143"/>
      <c r="K36" s="143"/>
      <c r="L36" s="143"/>
      <c r="M36" s="311"/>
      <c r="N36" s="148"/>
      <c r="O36" s="311"/>
      <c r="P36" s="138"/>
      <c r="Q36" s="311"/>
      <c r="R36" s="150"/>
      <c r="S36" s="150"/>
      <c r="T36" s="150"/>
      <c r="U36" s="150"/>
      <c r="V36" s="150"/>
      <c r="W36" s="150"/>
      <c r="X36" s="150"/>
      <c r="Y36" s="150"/>
    </row>
    <row r="37" spans="1:25" s="124" customFormat="1" ht="12.75" customHeight="1" x14ac:dyDescent="0.25">
      <c r="A37" s="186" t="s">
        <v>548</v>
      </c>
      <c r="B37" s="125"/>
      <c r="C37" s="137"/>
      <c r="D37" s="143"/>
      <c r="E37" s="143"/>
      <c r="F37" s="143"/>
      <c r="G37" s="143"/>
      <c r="H37" s="143"/>
      <c r="I37" s="143"/>
      <c r="J37" s="143"/>
      <c r="K37" s="143"/>
      <c r="L37" s="143"/>
      <c r="M37" s="311"/>
      <c r="N37" s="148"/>
      <c r="O37" s="311"/>
      <c r="P37" s="138"/>
      <c r="Q37" s="311"/>
      <c r="R37" s="150"/>
      <c r="S37" s="150"/>
      <c r="T37" s="150"/>
      <c r="U37" s="150"/>
      <c r="V37" s="150"/>
      <c r="W37" s="150"/>
      <c r="X37" s="150"/>
      <c r="Y37" s="150"/>
    </row>
    <row r="38" spans="1:25" s="124" customFormat="1" ht="12.75" customHeight="1" x14ac:dyDescent="0.25">
      <c r="A38" s="186" t="s">
        <v>549</v>
      </c>
      <c r="B38" s="125"/>
      <c r="C38" s="137"/>
      <c r="D38" s="143"/>
      <c r="E38" s="143"/>
      <c r="F38" s="143"/>
      <c r="G38" s="143"/>
      <c r="H38" s="143"/>
      <c r="I38" s="143"/>
      <c r="J38" s="143"/>
      <c r="K38" s="143"/>
      <c r="L38" s="143"/>
      <c r="M38" s="311"/>
      <c r="N38" s="148"/>
      <c r="O38" s="311"/>
      <c r="P38" s="138"/>
      <c r="Q38" s="311"/>
      <c r="R38" s="150"/>
      <c r="S38" s="150"/>
      <c r="T38" s="150"/>
      <c r="U38" s="150"/>
      <c r="V38" s="150"/>
      <c r="W38" s="150"/>
      <c r="X38" s="150"/>
      <c r="Y38" s="150"/>
    </row>
    <row r="39" spans="1:25" s="124" customFormat="1" ht="16.5" customHeight="1" thickBot="1" x14ac:dyDescent="0.3">
      <c r="A39" s="189" t="s">
        <v>206</v>
      </c>
      <c r="B39" s="152"/>
      <c r="C39" s="239"/>
      <c r="D39" s="143"/>
      <c r="E39" s="143"/>
      <c r="F39" s="143"/>
      <c r="G39" s="143"/>
      <c r="H39" s="143"/>
      <c r="I39" s="143"/>
      <c r="J39" s="143"/>
      <c r="K39" s="143"/>
      <c r="L39" s="143"/>
      <c r="M39" s="148"/>
      <c r="N39" s="148"/>
      <c r="O39" s="148"/>
      <c r="P39" s="239"/>
      <c r="Q39" s="148"/>
      <c r="R39" s="148"/>
      <c r="S39" s="148"/>
      <c r="T39" s="148"/>
      <c r="U39" s="148"/>
      <c r="V39" s="148"/>
      <c r="W39" s="148"/>
      <c r="X39" s="148"/>
      <c r="Y39" s="148"/>
    </row>
    <row r="40" spans="1:25" s="124" customFormat="1" ht="12.75" customHeight="1" x14ac:dyDescent="0.25">
      <c r="A40" s="185" t="s">
        <v>550</v>
      </c>
      <c r="B40" s="125"/>
      <c r="C40" s="137"/>
      <c r="D40" s="143"/>
      <c r="E40" s="143"/>
      <c r="F40" s="143"/>
      <c r="G40" s="143"/>
      <c r="H40" s="143"/>
      <c r="I40" s="143"/>
      <c r="J40" s="143"/>
      <c r="K40" s="143"/>
      <c r="L40" s="143"/>
      <c r="M40" s="311"/>
      <c r="N40" s="148"/>
      <c r="O40" s="311"/>
      <c r="P40" s="138"/>
      <c r="Q40" s="311"/>
      <c r="R40" s="150"/>
      <c r="S40" s="150"/>
      <c r="T40" s="150"/>
      <c r="U40" s="150"/>
      <c r="V40" s="150"/>
      <c r="W40" s="150"/>
      <c r="X40" s="150"/>
      <c r="Y40" s="150"/>
    </row>
    <row r="41" spans="1:25" s="124" customFormat="1" ht="12.75" customHeight="1" x14ac:dyDescent="0.25">
      <c r="A41" s="186" t="s">
        <v>551</v>
      </c>
      <c r="B41" s="125"/>
      <c r="C41" s="137"/>
      <c r="D41" s="143"/>
      <c r="E41" s="143"/>
      <c r="F41" s="143"/>
      <c r="G41" s="143"/>
      <c r="H41" s="143"/>
      <c r="I41" s="143"/>
      <c r="J41" s="143"/>
      <c r="K41" s="143"/>
      <c r="L41" s="143"/>
      <c r="M41" s="311"/>
      <c r="N41" s="148"/>
      <c r="O41" s="311"/>
      <c r="P41" s="138"/>
      <c r="Q41" s="311"/>
      <c r="R41" s="150"/>
      <c r="S41" s="150"/>
      <c r="T41" s="150"/>
      <c r="U41" s="150"/>
      <c r="V41" s="150"/>
      <c r="W41" s="150"/>
      <c r="X41" s="150"/>
      <c r="Y41" s="150"/>
    </row>
    <row r="42" spans="1:25" s="124" customFormat="1" ht="12.75" customHeight="1" x14ac:dyDescent="0.25">
      <c r="A42" s="186" t="s">
        <v>552</v>
      </c>
      <c r="B42" s="125"/>
      <c r="C42" s="137"/>
      <c r="D42" s="143"/>
      <c r="E42" s="143"/>
      <c r="F42" s="143"/>
      <c r="G42" s="143"/>
      <c r="H42" s="143"/>
      <c r="I42" s="143"/>
      <c r="J42" s="143"/>
      <c r="K42" s="143"/>
      <c r="L42" s="143"/>
      <c r="M42" s="311"/>
      <c r="N42" s="148"/>
      <c r="O42" s="311"/>
      <c r="P42" s="138"/>
      <c r="Q42" s="311"/>
      <c r="R42" s="150"/>
      <c r="S42" s="150"/>
      <c r="T42" s="150"/>
      <c r="U42" s="150"/>
      <c r="V42" s="150"/>
      <c r="W42" s="150"/>
      <c r="X42" s="150"/>
      <c r="Y42" s="150"/>
    </row>
    <row r="43" spans="1:25" s="124" customFormat="1" ht="12.75" customHeight="1" x14ac:dyDescent="0.25">
      <c r="A43" s="186" t="s">
        <v>185</v>
      </c>
      <c r="B43" s="125"/>
      <c r="C43" s="137"/>
      <c r="D43" s="143"/>
      <c r="E43" s="143"/>
      <c r="F43" s="143"/>
      <c r="G43" s="143"/>
      <c r="H43" s="143"/>
      <c r="I43" s="143"/>
      <c r="J43" s="143"/>
      <c r="K43" s="143"/>
      <c r="L43" s="143"/>
      <c r="M43" s="311"/>
      <c r="N43" s="148"/>
      <c r="O43" s="311"/>
      <c r="P43" s="138"/>
      <c r="Q43" s="311"/>
      <c r="R43" s="150"/>
      <c r="S43" s="150"/>
      <c r="T43" s="150"/>
      <c r="U43" s="150"/>
      <c r="V43" s="150"/>
      <c r="W43" s="150"/>
      <c r="X43" s="150"/>
      <c r="Y43" s="150"/>
    </row>
    <row r="44" spans="1:25" s="124" customFormat="1" ht="12.75" customHeight="1" x14ac:dyDescent="0.25">
      <c r="A44" s="186" t="s">
        <v>553</v>
      </c>
      <c r="B44" s="125"/>
      <c r="C44" s="137"/>
      <c r="D44" s="143"/>
      <c r="E44" s="143"/>
      <c r="F44" s="143"/>
      <c r="G44" s="143"/>
      <c r="H44" s="143"/>
      <c r="I44" s="143"/>
      <c r="J44" s="143"/>
      <c r="K44" s="143"/>
      <c r="L44" s="143"/>
      <c r="M44" s="311"/>
      <c r="N44" s="148"/>
      <c r="O44" s="311"/>
      <c r="P44" s="138"/>
      <c r="Q44" s="311"/>
      <c r="R44" s="150"/>
      <c r="S44" s="150"/>
      <c r="T44" s="150"/>
      <c r="U44" s="150"/>
      <c r="V44" s="150"/>
      <c r="W44" s="150"/>
      <c r="X44" s="150"/>
      <c r="Y44" s="150"/>
    </row>
    <row r="45" spans="1:25" s="124" customFormat="1" ht="12.75" customHeight="1" x14ac:dyDescent="0.25">
      <c r="A45" s="186" t="s">
        <v>554</v>
      </c>
      <c r="B45" s="125"/>
      <c r="C45" s="137"/>
      <c r="D45" s="143"/>
      <c r="E45" s="143"/>
      <c r="F45" s="143"/>
      <c r="G45" s="143"/>
      <c r="H45" s="143"/>
      <c r="I45" s="143"/>
      <c r="J45" s="143"/>
      <c r="K45" s="143"/>
      <c r="L45" s="143"/>
      <c r="M45" s="311"/>
      <c r="N45" s="148"/>
      <c r="O45" s="311"/>
      <c r="P45" s="138"/>
      <c r="Q45" s="311"/>
      <c r="R45" s="150"/>
      <c r="S45" s="150"/>
      <c r="T45" s="150"/>
      <c r="U45" s="150"/>
      <c r="V45" s="150"/>
      <c r="W45" s="150"/>
      <c r="X45" s="150"/>
      <c r="Y45" s="150"/>
    </row>
    <row r="46" spans="1:25" s="124" customFormat="1" ht="12.75" customHeight="1" x14ac:dyDescent="0.25">
      <c r="A46" s="186" t="s">
        <v>208</v>
      </c>
      <c r="B46" s="125"/>
      <c r="C46" s="137"/>
      <c r="D46" s="143"/>
      <c r="E46" s="143"/>
      <c r="F46" s="143"/>
      <c r="G46" s="143"/>
      <c r="H46" s="143"/>
      <c r="I46" s="143"/>
      <c r="J46" s="143"/>
      <c r="K46" s="143"/>
      <c r="L46" s="143"/>
      <c r="M46" s="311"/>
      <c r="N46" s="148"/>
      <c r="O46" s="311"/>
      <c r="P46" s="138"/>
      <c r="Q46" s="311"/>
      <c r="R46" s="150"/>
      <c r="S46" s="150"/>
      <c r="T46" s="150"/>
      <c r="U46" s="150"/>
      <c r="V46" s="150"/>
      <c r="W46" s="150"/>
      <c r="X46" s="150"/>
      <c r="Y46" s="150"/>
    </row>
    <row r="47" spans="1:25" s="124" customFormat="1" ht="12.75" customHeight="1" x14ac:dyDescent="0.25">
      <c r="A47" s="186" t="s">
        <v>0</v>
      </c>
      <c r="B47" s="125"/>
      <c r="C47" s="137"/>
      <c r="D47" s="143"/>
      <c r="E47" s="143"/>
      <c r="F47" s="143"/>
      <c r="G47" s="143"/>
      <c r="H47" s="143"/>
      <c r="I47" s="143"/>
      <c r="J47" s="143"/>
      <c r="K47" s="143"/>
      <c r="L47" s="143"/>
      <c r="M47" s="311"/>
      <c r="N47" s="148"/>
      <c r="O47" s="311"/>
      <c r="P47" s="138"/>
      <c r="Q47" s="311"/>
      <c r="R47" s="150"/>
      <c r="S47" s="150"/>
      <c r="T47" s="150"/>
      <c r="U47" s="150"/>
      <c r="V47" s="150"/>
      <c r="W47" s="150"/>
      <c r="X47" s="150"/>
      <c r="Y47" s="150"/>
    </row>
    <row r="48" spans="1:25" s="124" customFormat="1" ht="12.75" customHeight="1" x14ac:dyDescent="0.25">
      <c r="A48" s="186" t="s">
        <v>1</v>
      </c>
      <c r="B48" s="125"/>
      <c r="C48" s="137"/>
      <c r="D48" s="143"/>
      <c r="E48" s="143"/>
      <c r="F48" s="143"/>
      <c r="G48" s="143"/>
      <c r="H48" s="143"/>
      <c r="I48" s="143"/>
      <c r="J48" s="143"/>
      <c r="K48" s="143"/>
      <c r="L48" s="143"/>
      <c r="M48" s="311"/>
      <c r="N48" s="148"/>
      <c r="O48" s="311"/>
      <c r="P48" s="138"/>
      <c r="Q48" s="311"/>
      <c r="R48" s="150"/>
      <c r="S48" s="150"/>
      <c r="T48" s="150"/>
      <c r="U48" s="150"/>
      <c r="V48" s="150"/>
      <c r="W48" s="150"/>
      <c r="X48" s="150"/>
      <c r="Y48" s="150"/>
    </row>
    <row r="49" spans="1:25" s="124" customFormat="1" ht="12.75" customHeight="1" x14ac:dyDescent="0.25">
      <c r="A49" s="186" t="s">
        <v>205</v>
      </c>
      <c r="B49" s="125"/>
      <c r="C49" s="137"/>
      <c r="D49" s="143"/>
      <c r="E49" s="143"/>
      <c r="F49" s="143"/>
      <c r="G49" s="143"/>
      <c r="H49" s="143"/>
      <c r="I49" s="143"/>
      <c r="J49" s="143"/>
      <c r="K49" s="143"/>
      <c r="L49" s="143"/>
      <c r="M49" s="311"/>
      <c r="N49" s="148"/>
      <c r="O49" s="311"/>
      <c r="P49" s="138"/>
      <c r="Q49" s="311"/>
      <c r="R49" s="150"/>
      <c r="S49" s="150"/>
      <c r="T49" s="150"/>
      <c r="U49" s="150"/>
      <c r="V49" s="150"/>
      <c r="W49" s="150"/>
      <c r="X49" s="150"/>
      <c r="Y49" s="150"/>
    </row>
    <row r="50" spans="1:25" s="124" customFormat="1" ht="12.75" customHeight="1" x14ac:dyDescent="0.25">
      <c r="A50" s="186" t="s">
        <v>184</v>
      </c>
      <c r="B50" s="125"/>
      <c r="C50" s="137"/>
      <c r="D50" s="143"/>
      <c r="E50" s="143"/>
      <c r="F50" s="143"/>
      <c r="G50" s="143"/>
      <c r="H50" s="143"/>
      <c r="I50" s="143"/>
      <c r="J50" s="143"/>
      <c r="K50" s="143"/>
      <c r="L50" s="143"/>
      <c r="M50" s="311"/>
      <c r="N50" s="148"/>
      <c r="O50" s="311"/>
      <c r="P50" s="138"/>
      <c r="Q50" s="311"/>
      <c r="R50" s="150"/>
      <c r="S50" s="150"/>
      <c r="T50" s="150"/>
      <c r="U50" s="150"/>
      <c r="V50" s="150"/>
      <c r="W50" s="150"/>
      <c r="X50" s="150"/>
      <c r="Y50" s="150"/>
    </row>
    <row r="51" spans="1:25" s="124" customFormat="1" ht="16.5" customHeight="1" thickBot="1" x14ac:dyDescent="0.3">
      <c r="A51" s="189" t="s">
        <v>342</v>
      </c>
      <c r="B51" s="152"/>
      <c r="C51" s="239"/>
      <c r="D51" s="143"/>
      <c r="E51" s="143"/>
      <c r="F51" s="143"/>
      <c r="G51" s="143"/>
      <c r="H51" s="143"/>
      <c r="I51" s="143"/>
      <c r="J51" s="143"/>
      <c r="K51" s="143"/>
      <c r="L51" s="143"/>
      <c r="M51" s="148"/>
      <c r="N51" s="148"/>
      <c r="O51" s="148"/>
      <c r="P51" s="239"/>
      <c r="Q51" s="148"/>
      <c r="R51" s="148"/>
      <c r="S51" s="148"/>
      <c r="T51" s="148"/>
      <c r="U51" s="148"/>
      <c r="V51" s="148"/>
      <c r="W51" s="148"/>
      <c r="X51" s="148"/>
      <c r="Y51" s="148"/>
    </row>
    <row r="52" spans="1:25" s="124" customFormat="1" ht="12.75" customHeight="1" x14ac:dyDescent="0.25">
      <c r="A52" s="185" t="s">
        <v>2</v>
      </c>
      <c r="B52" s="125"/>
      <c r="C52" s="137"/>
      <c r="D52" s="143"/>
      <c r="E52" s="143"/>
      <c r="F52" s="143"/>
      <c r="G52" s="143"/>
      <c r="H52" s="143"/>
      <c r="I52" s="143"/>
      <c r="J52" s="143"/>
      <c r="K52" s="143"/>
      <c r="L52" s="143"/>
      <c r="M52" s="311"/>
      <c r="N52" s="148"/>
      <c r="O52" s="311"/>
      <c r="P52" s="138"/>
      <c r="Q52" s="311"/>
      <c r="R52" s="150"/>
      <c r="S52" s="150"/>
      <c r="T52" s="150"/>
      <c r="U52" s="150"/>
      <c r="V52" s="150"/>
      <c r="W52" s="150"/>
      <c r="X52" s="150"/>
      <c r="Y52" s="150"/>
    </row>
    <row r="53" spans="1:25" s="124" customFormat="1" ht="12.75" customHeight="1" x14ac:dyDescent="0.25">
      <c r="A53" s="186" t="s">
        <v>3</v>
      </c>
      <c r="B53" s="125"/>
      <c r="C53" s="137"/>
      <c r="D53" s="143"/>
      <c r="E53" s="143"/>
      <c r="F53" s="143"/>
      <c r="G53" s="143"/>
      <c r="H53" s="143"/>
      <c r="I53" s="143"/>
      <c r="J53" s="143"/>
      <c r="K53" s="143"/>
      <c r="L53" s="143"/>
      <c r="M53" s="311"/>
      <c r="N53" s="148"/>
      <c r="O53" s="311"/>
      <c r="P53" s="138"/>
      <c r="Q53" s="311"/>
      <c r="R53" s="150"/>
      <c r="S53" s="150"/>
      <c r="T53" s="150"/>
      <c r="U53" s="150"/>
      <c r="V53" s="150"/>
      <c r="W53" s="150"/>
      <c r="X53" s="150"/>
      <c r="Y53" s="150"/>
    </row>
    <row r="54" spans="1:25" s="124" customFormat="1" ht="12.75" customHeight="1" x14ac:dyDescent="0.25">
      <c r="A54" s="186" t="s">
        <v>4</v>
      </c>
      <c r="B54" s="125"/>
      <c r="C54" s="137"/>
      <c r="D54" s="143"/>
      <c r="E54" s="143"/>
      <c r="F54" s="143"/>
      <c r="G54" s="143"/>
      <c r="H54" s="143"/>
      <c r="I54" s="143"/>
      <c r="J54" s="143"/>
      <c r="K54" s="143"/>
      <c r="L54" s="143"/>
      <c r="M54" s="311"/>
      <c r="N54" s="148"/>
      <c r="O54" s="311"/>
      <c r="P54" s="138"/>
      <c r="Q54" s="311"/>
      <c r="R54" s="150"/>
      <c r="S54" s="150"/>
      <c r="T54" s="150"/>
      <c r="U54" s="150"/>
      <c r="V54" s="150"/>
      <c r="W54" s="150"/>
      <c r="X54" s="150"/>
      <c r="Y54" s="150"/>
    </row>
    <row r="55" spans="1:25" s="124" customFormat="1" ht="12.75" customHeight="1" x14ac:dyDescent="0.25">
      <c r="A55" s="186" t="s">
        <v>5</v>
      </c>
      <c r="B55" s="125"/>
      <c r="C55" s="137"/>
      <c r="D55" s="143"/>
      <c r="E55" s="143"/>
      <c r="F55" s="143"/>
      <c r="G55" s="143"/>
      <c r="H55" s="143"/>
      <c r="I55" s="143"/>
      <c r="J55" s="143"/>
      <c r="K55" s="143"/>
      <c r="L55" s="143"/>
      <c r="M55" s="311"/>
      <c r="N55" s="148"/>
      <c r="O55" s="311"/>
      <c r="P55" s="138"/>
      <c r="Q55" s="311"/>
      <c r="R55" s="150"/>
      <c r="S55" s="150"/>
      <c r="T55" s="150"/>
      <c r="U55" s="150"/>
      <c r="V55" s="150"/>
      <c r="W55" s="150"/>
      <c r="X55" s="150"/>
      <c r="Y55" s="150"/>
    </row>
    <row r="56" spans="1:25" s="124" customFormat="1" ht="12.75" customHeight="1" x14ac:dyDescent="0.25">
      <c r="A56" s="186" t="s">
        <v>207</v>
      </c>
      <c r="B56" s="125"/>
      <c r="C56" s="137"/>
      <c r="D56" s="143"/>
      <c r="E56" s="143"/>
      <c r="F56" s="143"/>
      <c r="G56" s="143"/>
      <c r="H56" s="143"/>
      <c r="I56" s="143"/>
      <c r="J56" s="143"/>
      <c r="K56" s="143"/>
      <c r="L56" s="143"/>
      <c r="M56" s="311"/>
      <c r="N56" s="148"/>
      <c r="O56" s="311"/>
      <c r="P56" s="138"/>
      <c r="Q56" s="311"/>
      <c r="R56" s="150"/>
      <c r="S56" s="150"/>
      <c r="T56" s="150"/>
      <c r="U56" s="150"/>
      <c r="V56" s="150"/>
      <c r="W56" s="150"/>
      <c r="X56" s="150"/>
      <c r="Y56" s="150"/>
    </row>
    <row r="57" spans="1:25" s="124" customFormat="1" ht="12.75" customHeight="1" x14ac:dyDescent="0.25">
      <c r="A57" s="186" t="s">
        <v>282</v>
      </c>
      <c r="B57" s="125"/>
      <c r="C57" s="137"/>
      <c r="D57" s="143"/>
      <c r="E57" s="143"/>
      <c r="F57" s="143"/>
      <c r="G57" s="143"/>
      <c r="H57" s="143"/>
      <c r="I57" s="143"/>
      <c r="J57" s="143"/>
      <c r="K57" s="143"/>
      <c r="L57" s="143"/>
      <c r="M57" s="311"/>
      <c r="N57" s="148"/>
      <c r="O57" s="311"/>
      <c r="P57" s="138"/>
      <c r="Q57" s="311"/>
      <c r="R57" s="150"/>
      <c r="S57" s="150"/>
      <c r="T57" s="150"/>
      <c r="U57" s="150"/>
      <c r="V57" s="150"/>
      <c r="W57" s="150"/>
      <c r="X57" s="150"/>
      <c r="Y57" s="150"/>
    </row>
    <row r="58" spans="1:25" hidden="1" x14ac:dyDescent="0.2">
      <c r="A58" s="121"/>
      <c r="B58" s="121"/>
      <c r="C58" s="121"/>
      <c r="P58" s="121"/>
      <c r="Q58" s="136"/>
      <c r="R58" s="121"/>
      <c r="S58" s="121"/>
      <c r="T58" s="121"/>
      <c r="U58" s="121"/>
      <c r="V58" s="121"/>
      <c r="W58" s="121"/>
      <c r="X58" s="121"/>
      <c r="Y58" s="121"/>
    </row>
    <row r="59" spans="1:25" hidden="1" x14ac:dyDescent="0.2">
      <c r="A59" s="121"/>
      <c r="B59" s="121"/>
      <c r="C59" s="177"/>
      <c r="D59" s="237"/>
      <c r="E59" s="237"/>
      <c r="F59" s="237"/>
      <c r="G59" s="237"/>
      <c r="H59" s="237"/>
      <c r="I59" s="237"/>
      <c r="J59" s="237"/>
      <c r="K59" s="237"/>
      <c r="L59" s="237"/>
      <c r="M59" s="237"/>
      <c r="N59" s="237"/>
      <c r="O59" s="237"/>
      <c r="P59" s="177"/>
      <c r="Q59" s="220"/>
      <c r="R59" s="177"/>
      <c r="S59" s="121"/>
      <c r="T59" s="121"/>
      <c r="U59" s="121"/>
      <c r="V59" s="121"/>
      <c r="W59" s="121"/>
      <c r="X59" s="121"/>
      <c r="Y59" s="121"/>
    </row>
    <row r="60" spans="1:25" hidden="1" x14ac:dyDescent="0.2">
      <c r="A60" s="121"/>
      <c r="B60" s="121"/>
      <c r="C60" s="121"/>
      <c r="P60" s="121"/>
      <c r="Q60" s="136"/>
      <c r="R60" s="121"/>
      <c r="S60" s="121"/>
      <c r="T60" s="121"/>
      <c r="U60" s="121"/>
      <c r="V60" s="121"/>
      <c r="W60" s="121"/>
      <c r="X60" s="121"/>
      <c r="Y60" s="121"/>
    </row>
    <row r="61" spans="1:25" hidden="1" x14ac:dyDescent="0.2">
      <c r="A61" s="121"/>
      <c r="B61" s="121"/>
      <c r="C61" s="121"/>
      <c r="P61" s="121"/>
      <c r="Q61" s="136"/>
      <c r="R61" s="121"/>
      <c r="S61" s="121"/>
      <c r="T61" s="121"/>
      <c r="U61" s="121"/>
      <c r="V61" s="121"/>
      <c r="W61" s="121"/>
      <c r="X61" s="121"/>
      <c r="Y61" s="121"/>
    </row>
    <row r="62" spans="1:25" hidden="1" x14ac:dyDescent="0.2">
      <c r="A62" s="121"/>
      <c r="B62" s="121"/>
      <c r="C62" s="121"/>
      <c r="P62" s="121"/>
      <c r="Q62" s="136"/>
      <c r="R62" s="121"/>
      <c r="S62" s="121"/>
      <c r="T62" s="121"/>
      <c r="U62" s="121"/>
      <c r="V62" s="121"/>
      <c r="W62" s="121"/>
      <c r="X62" s="121"/>
      <c r="Y62" s="121"/>
    </row>
    <row r="63" spans="1:25" x14ac:dyDescent="0.2">
      <c r="Q63" s="148"/>
      <c r="R63" s="121"/>
      <c r="S63" s="121"/>
      <c r="T63" s="121"/>
      <c r="U63" s="121"/>
      <c r="V63" s="121"/>
      <c r="W63" s="121"/>
      <c r="X63" s="121"/>
      <c r="Y63" s="121"/>
    </row>
    <row r="64" spans="1:25" x14ac:dyDescent="0.2">
      <c r="Q64" s="148"/>
      <c r="R64" s="121"/>
      <c r="S64" s="121"/>
      <c r="T64" s="121"/>
      <c r="U64" s="121"/>
      <c r="V64" s="121"/>
      <c r="W64" s="121"/>
      <c r="X64" s="121"/>
      <c r="Y64" s="121"/>
    </row>
    <row r="65" spans="17:25" x14ac:dyDescent="0.2">
      <c r="Q65" s="148"/>
      <c r="R65" s="121"/>
      <c r="S65" s="121"/>
      <c r="T65" s="121"/>
      <c r="U65" s="121"/>
      <c r="V65" s="121"/>
      <c r="W65" s="121"/>
      <c r="X65" s="121"/>
      <c r="Y65" s="121"/>
    </row>
  </sheetData>
  <sheetProtection algorithmName="SHA-512" hashValue="lMIv1ywpvAbWVUNApcQY77llunibf0MkPYY7NBgeeOfMwBR1F1Q8NrF2hisuSjra6KHXBmB7FfjqOxnC+T6fiw==" saltValue="COfkpMRzaO8u1Li5JrSQnw==" spinCount="100000" sheet="1" objects="1" scenarios="1"/>
  <customSheetViews>
    <customSheetView guid="{B50381DA-06DA-4286-99A4-CB6DE67AD1EB}" scale="60" showGridLines="0" showRowCol="0" zeroValues="0">
      <pane ySplit="6" topLeftCell="A7" activePane="bottomLeft" state="frozen"/>
      <selection pane="bottomLeft" activeCell="A7" sqref="A7"/>
    </customSheetView>
  </customSheetViews>
  <mergeCells count="6">
    <mergeCell ref="A2:Q2"/>
    <mergeCell ref="E6:N6"/>
    <mergeCell ref="F4:J4"/>
    <mergeCell ref="Q4:S4"/>
    <mergeCell ref="C4:E4"/>
    <mergeCell ref="N4:P4"/>
  </mergeCells>
  <phoneticPr fontId="0" type="noConversion"/>
  <pageMargins left="0.59" right="0.48" top="0.4" bottom="0.55000000000000004" header="0.44" footer="0.5"/>
  <pageSetup paperSize="9" scale="92"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8">
    <tabColor rgb="FF33CCCC"/>
    <pageSetUpPr autoPageBreaks="0" fitToPage="1"/>
  </sheetPr>
  <dimension ref="A1:Y66"/>
  <sheetViews>
    <sheetView showGridLines="0" showRowColHeaders="0" showZeros="0" zoomScale="60" zoomScaleNormal="60" workbookViewId="0">
      <pane ySplit="6" topLeftCell="A7" activePane="bottomLeft" state="frozen"/>
      <selection activeCell="O64" sqref="D7:O64"/>
      <selection pane="bottomLeft" activeCell="J24" sqref="J24"/>
    </sheetView>
  </sheetViews>
  <sheetFormatPr defaultColWidth="0" defaultRowHeight="12.75" zeroHeight="1" x14ac:dyDescent="0.2"/>
  <cols>
    <col min="1" max="1" width="37.85546875" style="144" bestFit="1" customWidth="1"/>
    <col min="2" max="2" width="4" style="144" customWidth="1"/>
    <col min="3" max="3" width="4.7109375" style="144" customWidth="1"/>
    <col min="4" max="14" width="2.7109375" style="144" customWidth="1"/>
    <col min="15" max="15" width="4" style="144" customWidth="1"/>
    <col min="16" max="16" width="4.7109375" style="144" customWidth="1"/>
    <col min="17" max="17" width="3.7109375" style="144" customWidth="1"/>
    <col min="18" max="25" width="3.7109375" style="144" hidden="1" customWidth="1"/>
    <col min="26" max="16384" width="0" style="144" hidden="1"/>
  </cols>
  <sheetData>
    <row r="1" spans="1:25" ht="13.5" thickBot="1" x14ac:dyDescent="0.25"/>
    <row r="2" spans="1:25" customFormat="1" ht="20.25" x14ac:dyDescent="0.3">
      <c r="A2" s="560" t="s">
        <v>34</v>
      </c>
      <c r="B2" s="561"/>
      <c r="C2" s="561"/>
      <c r="D2" s="561"/>
      <c r="E2" s="564"/>
      <c r="F2" s="564"/>
      <c r="G2" s="564"/>
      <c r="H2" s="564"/>
      <c r="I2" s="564"/>
      <c r="J2" s="564"/>
      <c r="K2" s="564"/>
      <c r="L2" s="564"/>
      <c r="M2" s="564"/>
      <c r="N2" s="564"/>
      <c r="O2" s="564"/>
      <c r="P2" s="564"/>
      <c r="Q2" s="565"/>
      <c r="R2" s="53"/>
      <c r="S2" s="53"/>
      <c r="T2" s="18"/>
      <c r="U2" s="7"/>
      <c r="V2" s="7"/>
      <c r="W2" s="7"/>
      <c r="X2" s="7"/>
      <c r="Y2" s="7"/>
    </row>
    <row r="3" spans="1:25" customFormat="1" ht="12.75" customHeight="1" x14ac:dyDescent="0.3">
      <c r="A3" s="144"/>
      <c r="B3" s="180"/>
      <c r="C3" s="144"/>
      <c r="D3" s="144"/>
      <c r="E3" s="144"/>
      <c r="F3" s="144"/>
      <c r="G3" s="144"/>
      <c r="H3" s="144"/>
      <c r="I3" s="144"/>
      <c r="J3" s="144"/>
      <c r="K3" s="144"/>
      <c r="L3" s="144"/>
      <c r="M3" s="144"/>
      <c r="N3" s="144"/>
      <c r="O3" s="144"/>
      <c r="P3" s="144"/>
      <c r="Q3" s="144"/>
      <c r="R3" s="206"/>
      <c r="S3" s="206"/>
      <c r="T3" s="18"/>
      <c r="U3" s="7"/>
      <c r="V3" s="7"/>
      <c r="W3" s="7"/>
      <c r="X3" s="7"/>
      <c r="Y3" s="7"/>
    </row>
    <row r="4" spans="1:25" customFormat="1" ht="21" thickBot="1" x14ac:dyDescent="0.35">
      <c r="A4" s="212" t="s">
        <v>197</v>
      </c>
      <c r="B4" s="213"/>
      <c r="C4" s="547" t="s">
        <v>283</v>
      </c>
      <c r="D4" s="547"/>
      <c r="E4" s="567"/>
      <c r="F4" s="543">
        <f ca="1">TODAY()</f>
        <v>43115</v>
      </c>
      <c r="G4" s="544"/>
      <c r="H4" s="544"/>
      <c r="I4" s="544"/>
      <c r="J4" s="545"/>
      <c r="K4" s="173"/>
      <c r="L4" s="173"/>
      <c r="M4" s="173"/>
      <c r="N4" s="568"/>
      <c r="O4" s="568"/>
      <c r="P4" s="568"/>
      <c r="Q4" s="566"/>
      <c r="R4" s="566"/>
      <c r="S4" s="566"/>
      <c r="T4" s="7"/>
      <c r="U4" s="7"/>
      <c r="V4" s="7"/>
      <c r="W4" s="7"/>
      <c r="X4" s="7"/>
      <c r="Y4" s="7"/>
    </row>
    <row r="5" spans="1:25" customFormat="1" ht="21" customHeight="1" thickBot="1" x14ac:dyDescent="0.25">
      <c r="A5" s="164" t="s">
        <v>264</v>
      </c>
      <c r="B5" s="169" t="s">
        <v>302</v>
      </c>
      <c r="C5" s="5">
        <f>SUM(C8:C57)</f>
        <v>0</v>
      </c>
      <c r="D5" s="210"/>
      <c r="E5" s="210"/>
      <c r="F5" s="210"/>
      <c r="G5" s="210"/>
      <c r="H5" s="210"/>
      <c r="I5" s="210"/>
      <c r="J5" s="210"/>
      <c r="K5" s="210"/>
      <c r="L5" s="210"/>
      <c r="M5" s="181"/>
      <c r="N5" s="164" t="s">
        <v>265</v>
      </c>
      <c r="O5" s="169" t="s">
        <v>302</v>
      </c>
      <c r="P5" s="49">
        <f>SUM(P8:P57)</f>
        <v>0</v>
      </c>
      <c r="Q5" s="210"/>
      <c r="R5" s="210"/>
      <c r="S5" s="210"/>
      <c r="T5" s="52"/>
      <c r="U5" s="52"/>
      <c r="V5" s="52"/>
      <c r="W5" s="52"/>
      <c r="X5" s="52"/>
      <c r="Y5" s="52"/>
    </row>
    <row r="6" spans="1:25" customFormat="1" ht="63" customHeight="1" x14ac:dyDescent="0.2">
      <c r="A6" s="182"/>
      <c r="B6" s="208"/>
      <c r="C6" s="153">
        <f>Naam!$E10</f>
        <v>0</v>
      </c>
      <c r="D6" s="193"/>
      <c r="E6" s="211"/>
      <c r="F6" s="193"/>
      <c r="G6" s="193"/>
      <c r="H6" s="193"/>
      <c r="I6" s="193"/>
      <c r="J6" s="193"/>
      <c r="K6" s="193"/>
      <c r="L6" s="193"/>
      <c r="M6" s="193"/>
      <c r="N6" s="182"/>
      <c r="O6" s="184"/>
      <c r="P6" s="153">
        <f>Naam!$E10</f>
        <v>0</v>
      </c>
      <c r="Q6" s="193"/>
      <c r="R6" s="193"/>
      <c r="S6" s="193"/>
      <c r="T6" s="46"/>
      <c r="U6" s="46"/>
      <c r="V6" s="46"/>
      <c r="W6" s="46"/>
      <c r="X6" s="46"/>
      <c r="Y6" s="46"/>
    </row>
    <row r="7" spans="1:25" customFormat="1" ht="16.5" customHeight="1" thickBot="1" x14ac:dyDescent="0.25">
      <c r="A7" s="189" t="s">
        <v>339</v>
      </c>
      <c r="B7" s="209"/>
      <c r="C7" s="171"/>
      <c r="D7" s="201"/>
      <c r="E7" s="201"/>
      <c r="F7" s="201"/>
      <c r="G7" s="201"/>
      <c r="H7" s="201"/>
      <c r="I7" s="201"/>
      <c r="J7" s="201"/>
      <c r="K7" s="201"/>
      <c r="L7" s="201"/>
      <c r="M7" s="171"/>
      <c r="N7" s="144"/>
      <c r="O7" s="171"/>
      <c r="P7" s="171"/>
      <c r="Q7" s="201"/>
      <c r="R7" s="18"/>
      <c r="S7" s="18"/>
      <c r="T7" s="24"/>
      <c r="U7" s="24"/>
      <c r="V7" s="24"/>
      <c r="W7" s="24"/>
      <c r="X7" s="24"/>
      <c r="Y7" s="24"/>
    </row>
    <row r="8" spans="1:25" customFormat="1" ht="12.75" customHeight="1" x14ac:dyDescent="0.3">
      <c r="A8" s="214" t="s">
        <v>178</v>
      </c>
      <c r="B8" s="201"/>
      <c r="C8" s="45">
        <f>SUM(COUNTIF('Gedragssignaleringslijsten v1'!C8,"X"),COUNTIF('v2'!C8,"X"),COUNTIF('v3'!C8,"X"),COUNTIF('v4'!C8,"X"),COUNTIF('v5'!C8,"X"),COUNTIF('v6'!C8,"X"),COUNTIF('v7'!C8,"X"),COUNTIF('v8'!C8,"X"),COUNTIF('v9'!C8,"X"),COUNTIF('v10'!C8,"X"),COUNTIF('v13'!C8,"X"),COUNTIF('v14'!C8,"X"),COUNTIF('v15'!C8,"X"))</f>
        <v>0</v>
      </c>
      <c r="D8" s="172"/>
      <c r="E8" s="173"/>
      <c r="F8" s="173"/>
      <c r="G8" s="204"/>
      <c r="H8" s="204"/>
      <c r="I8" s="204"/>
      <c r="J8" s="204"/>
      <c r="K8" s="204"/>
      <c r="L8" s="204"/>
      <c r="M8" s="207">
        <f>SUM(COUNTIF('Gedragssignaleringslijsten v1'!M8,"X"),COUNTIF('v2'!M8,"X"),COUNTIF('v3'!M8,"X"),COUNTIF('v4'!M8,"X"),COUNTIF('v5'!M8,"X"),COUNTIF('v6'!M8,"X"),COUNTIF('v7'!M8,"X"),COUNTIF('v8'!M8,"X"),COUNTIF('v9'!M8,"X"),COUNTIF('v10'!M8,"X"),COUNTIF(ouders!M8,"X"),COUNTIF(leerling!M8,"X"),COUNTIF('v13'!M8,"X"),COUNTIF('v14'!M8,"X"),COUNTIF('v15'!M8,"X"))</f>
        <v>0</v>
      </c>
      <c r="N8" s="171"/>
      <c r="O8" s="207"/>
      <c r="P8" s="23">
        <f>SUM(COUNTIF('Gedragssignaleringslijsten v1'!P8,"X"),COUNTIF('v2'!P8,"X"),COUNTIF('v3'!P8,"X"),COUNTIF('v4'!P8,"X"),COUNTIF('v5'!P8,"X"),COUNTIF('v6'!P8,"X"),COUNTIF('v7'!P8,"X"),COUNTIF('v8'!P8,"X"),COUNTIF('v9'!P8,"X"),COUNTIF('v10'!P8,"X"),COUNTIF('v13'!P8,"X"),COUNTIF('v14'!P8,"X"),COUNTIF('v15'!P8,"X"))</f>
        <v>0</v>
      </c>
      <c r="Q8" s="202"/>
      <c r="R8" s="51"/>
      <c r="S8" s="51"/>
      <c r="T8" s="51"/>
      <c r="U8" s="51"/>
      <c r="V8" s="51"/>
      <c r="W8" s="51"/>
      <c r="X8" s="51"/>
      <c r="Y8" s="51"/>
    </row>
    <row r="9" spans="1:25" customFormat="1" ht="12.75" customHeight="1" x14ac:dyDescent="0.3">
      <c r="A9" s="215" t="s">
        <v>188</v>
      </c>
      <c r="B9" s="201"/>
      <c r="C9" s="45">
        <f>SUM(COUNTIF('Gedragssignaleringslijsten v1'!C9,"X"),COUNTIF('v2'!C9,"X"),COUNTIF('v3'!C9,"X"),COUNTIF('v4'!C9,"X"),COUNTIF('v5'!C9,"X"),COUNTIF('v6'!C9,"X"),COUNTIF('v7'!C9,"X"),COUNTIF('v8'!C9,"X"),COUNTIF('v9'!C9,"X"),COUNTIF('v10'!C9,"X"),COUNTIF('v13'!C9,"X"),COUNTIF('v14'!C9,"X"),COUNTIF('v15'!C9,"X"))</f>
        <v>0</v>
      </c>
      <c r="D9" s="173"/>
      <c r="E9" s="173"/>
      <c r="F9" s="173"/>
      <c r="G9" s="204"/>
      <c r="H9" s="204"/>
      <c r="I9" s="204"/>
      <c r="J9" s="204"/>
      <c r="K9" s="204"/>
      <c r="L9" s="204"/>
      <c r="M9" s="207">
        <f>SUM(COUNTIF('Gedragssignaleringslijsten v1'!M9,"X"),COUNTIF('v2'!M9,"X"),COUNTIF('v3'!M9,"X"),COUNTIF('v4'!M9,"X"),COUNTIF('v5'!M9,"X"),COUNTIF('v6'!M9,"X"),COUNTIF('v7'!M9,"X"),COUNTIF('v8'!M9,"X"),COUNTIF('v9'!M9,"X"),COUNTIF('v10'!M9,"X"),COUNTIF(ouders!M9,"X"),COUNTIF(leerling!M9,"X"),COUNTIF('v13'!M9,"X"),COUNTIF('v14'!M9,"X"),COUNTIF('v15'!M9,"X"))</f>
        <v>0</v>
      </c>
      <c r="N9" s="171"/>
      <c r="O9" s="207"/>
      <c r="P9" s="23">
        <f>SUM(COUNTIF('Gedragssignaleringslijsten v1'!P9,"X"),COUNTIF('v2'!P9,"X"),COUNTIF('v3'!P9,"X"),COUNTIF('v4'!P9,"X"),COUNTIF('v5'!P9,"X"),COUNTIF('v6'!P9,"X"),COUNTIF('v7'!P9,"X"),COUNTIF('v8'!P9,"X"),COUNTIF('v9'!P9,"X"),COUNTIF('v10'!P9,"X"),COUNTIF('v13'!P9,"X"),COUNTIF('v14'!P9,"X"),COUNTIF('v15'!P9,"X"))</f>
        <v>0</v>
      </c>
      <c r="Q9" s="202"/>
      <c r="R9" s="51"/>
      <c r="S9" s="51"/>
      <c r="T9" s="51"/>
      <c r="U9" s="51"/>
      <c r="V9" s="51"/>
      <c r="W9" s="51"/>
      <c r="X9" s="51"/>
      <c r="Y9" s="51"/>
    </row>
    <row r="10" spans="1:25" customFormat="1" ht="12.75" customHeight="1" x14ac:dyDescent="0.3">
      <c r="A10" s="215" t="s">
        <v>503</v>
      </c>
      <c r="B10" s="201"/>
      <c r="C10" s="45">
        <f>SUM(COUNTIF('Gedragssignaleringslijsten v1'!C10,"X"),COUNTIF('v2'!C10,"X"),COUNTIF('v3'!C10,"X"),COUNTIF('v4'!C10,"X"),COUNTIF('v5'!C10,"X"),COUNTIF('v6'!C10,"X"),COUNTIF('v7'!C10,"X"),COUNTIF('v8'!C10,"X"),COUNTIF('v9'!C10,"X"),COUNTIF('v10'!C10,"X"),COUNTIF('v13'!C10,"X"),COUNTIF('v14'!C10,"X"),COUNTIF('v15'!C10,"X"))</f>
        <v>0</v>
      </c>
      <c r="D10" s="173"/>
      <c r="E10" s="173"/>
      <c r="F10" s="173"/>
      <c r="G10" s="204"/>
      <c r="H10" s="204"/>
      <c r="I10" s="204"/>
      <c r="J10" s="204"/>
      <c r="K10" s="204"/>
      <c r="L10" s="204"/>
      <c r="M10" s="207">
        <f>SUM(COUNTIF('Gedragssignaleringslijsten v1'!M10,"X"),COUNTIF('v2'!M10,"X"),COUNTIF('v3'!M10,"X"),COUNTIF('v4'!M10,"X"),COUNTIF('v5'!M10,"X"),COUNTIF('v6'!M10,"X"),COUNTIF('v7'!M10,"X"),COUNTIF('v8'!M10,"X"),COUNTIF('v9'!M10,"X"),COUNTIF('v10'!M10,"X"),COUNTIF(ouders!M10,"X"),COUNTIF(leerling!M10,"X"),COUNTIF('v13'!M10,"X"),COUNTIF('v14'!M10,"X"),COUNTIF('v15'!M10,"X"))</f>
        <v>0</v>
      </c>
      <c r="N10" s="171"/>
      <c r="O10" s="207"/>
      <c r="P10" s="23">
        <f>SUM(COUNTIF('Gedragssignaleringslijsten v1'!P10,"X"),COUNTIF('v2'!P10,"X"),COUNTIF('v3'!P10,"X"),COUNTIF('v4'!P10,"X"),COUNTIF('v5'!P10,"X"),COUNTIF('v6'!P10,"X"),COUNTIF('v7'!P10,"X"),COUNTIF('v8'!P10,"X"),COUNTIF('v9'!P10,"X"),COUNTIF('v10'!P10,"X"),COUNTIF('v13'!P10,"X"),COUNTIF('v14'!P10,"X"),COUNTIF('v15'!P10,"X"))</f>
        <v>0</v>
      </c>
      <c r="Q10" s="202"/>
      <c r="R10" s="51"/>
      <c r="S10" s="51"/>
      <c r="T10" s="51"/>
      <c r="U10" s="51"/>
      <c r="V10" s="51"/>
      <c r="W10" s="51"/>
      <c r="X10" s="51"/>
      <c r="Y10" s="51"/>
    </row>
    <row r="11" spans="1:25" customFormat="1" ht="12.75" customHeight="1" x14ac:dyDescent="0.3">
      <c r="A11" s="215" t="s">
        <v>534</v>
      </c>
      <c r="B11" s="201"/>
      <c r="C11" s="45">
        <f>SUM(COUNTIF('Gedragssignaleringslijsten v1'!C11,"X"),COUNTIF('v2'!C11,"X"),COUNTIF('v3'!C11,"X"),COUNTIF('v4'!C11,"X"),COUNTIF('v5'!C11,"X"),COUNTIF('v6'!C11,"X"),COUNTIF('v7'!C11,"X"),COUNTIF('v8'!C11,"X"),COUNTIF('v9'!C11,"X"),COUNTIF('v10'!C11,"X"),COUNTIF('v13'!C11,"X"),COUNTIF('v14'!C11,"X"),COUNTIF('v15'!C11,"X"))</f>
        <v>0</v>
      </c>
      <c r="D11" s="173"/>
      <c r="E11" s="173"/>
      <c r="F11" s="173"/>
      <c r="G11" s="204"/>
      <c r="H11" s="204"/>
      <c r="I11" s="204"/>
      <c r="J11" s="204"/>
      <c r="K11" s="204"/>
      <c r="L11" s="204"/>
      <c r="M11" s="207">
        <f>SUM(COUNTIF('Gedragssignaleringslijsten v1'!M11,"X"),COUNTIF('v2'!M11,"X"),COUNTIF('v3'!M11,"X"),COUNTIF('v4'!M11,"X"),COUNTIF('v5'!M11,"X"),COUNTIF('v6'!M11,"X"),COUNTIF('v7'!M11,"X"),COUNTIF('v8'!M11,"X"),COUNTIF('v9'!M11,"X"),COUNTIF('v10'!M11,"X"),COUNTIF(ouders!M11,"X"),COUNTIF(leerling!M11,"X"),COUNTIF('v13'!M11,"X"),COUNTIF('v14'!M11,"X"),COUNTIF('v15'!M11,"X"))</f>
        <v>0</v>
      </c>
      <c r="N11" s="171"/>
      <c r="O11" s="207"/>
      <c r="P11" s="23">
        <f>SUM(COUNTIF('Gedragssignaleringslijsten v1'!P11,"X"),COUNTIF('v2'!P11,"X"),COUNTIF('v3'!P11,"X"),COUNTIF('v4'!P11,"X"),COUNTIF('v5'!P11,"X"),COUNTIF('v6'!P11,"X"),COUNTIF('v7'!P11,"X"),COUNTIF('v8'!P11,"X"),COUNTIF('v9'!P11,"X"),COUNTIF('v10'!P11,"X"),COUNTIF('v13'!P11,"X"),COUNTIF('v14'!P11,"X"),COUNTIF('v15'!P11,"X"))</f>
        <v>0</v>
      </c>
      <c r="Q11" s="202"/>
      <c r="R11" s="51"/>
      <c r="S11" s="51"/>
      <c r="T11" s="51"/>
      <c r="U11" s="51"/>
      <c r="V11" s="51"/>
      <c r="W11" s="51"/>
      <c r="X11" s="51"/>
      <c r="Y11" s="51"/>
    </row>
    <row r="12" spans="1:25" customFormat="1" ht="12.75" customHeight="1" x14ac:dyDescent="0.3">
      <c r="A12" s="215" t="s">
        <v>314</v>
      </c>
      <c r="B12" s="201"/>
      <c r="C12" s="45">
        <f>SUM(COUNTIF('Gedragssignaleringslijsten v1'!C12,"X"),COUNTIF('v2'!C12,"X"),COUNTIF('v3'!C12,"X"),COUNTIF('v4'!C12,"X"),COUNTIF('v5'!C12,"X"),COUNTIF('v6'!C12,"X"),COUNTIF('v7'!C12,"X"),COUNTIF('v8'!C12,"X"),COUNTIF('v9'!C12,"X"),COUNTIF('v10'!C12,"X"),COUNTIF('v13'!C12,"X"),COUNTIF('v14'!C12,"X"),COUNTIF('v15'!C12,"X"))</f>
        <v>0</v>
      </c>
      <c r="D12" s="173"/>
      <c r="E12" s="173"/>
      <c r="F12" s="173"/>
      <c r="G12" s="204"/>
      <c r="H12" s="204"/>
      <c r="I12" s="204"/>
      <c r="J12" s="204"/>
      <c r="K12" s="204"/>
      <c r="L12" s="204"/>
      <c r="M12" s="207">
        <f>SUM(COUNTIF('Gedragssignaleringslijsten v1'!M12,"X"),COUNTIF('v2'!M12,"X"),COUNTIF('v3'!M12,"X"),COUNTIF('v4'!M12,"X"),COUNTIF('v5'!M12,"X"),COUNTIF('v6'!M12,"X"),COUNTIF('v7'!M12,"X"),COUNTIF('v8'!M12,"X"),COUNTIF('v9'!M12,"X"),COUNTIF('v10'!M12,"X"),COUNTIF(ouders!M12,"X"),COUNTIF(leerling!M12,"X"),COUNTIF('v13'!M12,"X"),COUNTIF('v14'!M12,"X"),COUNTIF('v15'!M12,"X"))</f>
        <v>0</v>
      </c>
      <c r="N12" s="171"/>
      <c r="O12" s="207"/>
      <c r="P12" s="23">
        <f>SUM(COUNTIF('Gedragssignaleringslijsten v1'!P12,"X"),COUNTIF('v2'!P12,"X"),COUNTIF('v3'!P12,"X"),COUNTIF('v4'!P12,"X"),COUNTIF('v5'!P12,"X"),COUNTIF('v6'!P12,"X"),COUNTIF('v7'!P12,"X"),COUNTIF('v8'!P12,"X"),COUNTIF('v9'!P12,"X"),COUNTIF('v10'!P12,"X"),COUNTIF('v13'!P12,"X"),COUNTIF('v14'!P12,"X"),COUNTIF('v15'!P12,"X"))</f>
        <v>0</v>
      </c>
      <c r="Q12" s="202"/>
      <c r="R12" s="51"/>
      <c r="S12" s="51"/>
      <c r="T12" s="51"/>
      <c r="U12" s="51"/>
      <c r="V12" s="51"/>
      <c r="W12" s="51"/>
      <c r="X12" s="51"/>
      <c r="Y12" s="51"/>
    </row>
    <row r="13" spans="1:25" customFormat="1" ht="12.75" customHeight="1" x14ac:dyDescent="0.3">
      <c r="A13" s="215" t="s">
        <v>186</v>
      </c>
      <c r="B13" s="201"/>
      <c r="C13" s="45">
        <f>SUM(COUNTIF('Gedragssignaleringslijsten v1'!C13,"X"),COUNTIF('v2'!C13,"X"),COUNTIF('v3'!C13,"X"),COUNTIF('v4'!C13,"X"),COUNTIF('v5'!C13,"X"),COUNTIF('v6'!C13,"X"),COUNTIF('v7'!C13,"X"),COUNTIF('v8'!C13,"X"),COUNTIF('v9'!C13,"X"),COUNTIF('v10'!C13,"X"),COUNTIF('v13'!C13,"X"),COUNTIF('v14'!C13,"X"),COUNTIF('v15'!C13,"X"))</f>
        <v>0</v>
      </c>
      <c r="D13" s="173"/>
      <c r="E13" s="173"/>
      <c r="F13" s="173"/>
      <c r="G13" s="204"/>
      <c r="H13" s="204"/>
      <c r="I13" s="204"/>
      <c r="J13" s="204"/>
      <c r="K13" s="204"/>
      <c r="L13" s="204"/>
      <c r="M13" s="207">
        <f>SUM(COUNTIF('Gedragssignaleringslijsten v1'!M13,"X"),COUNTIF('v2'!M13,"X"),COUNTIF('v3'!M13,"X"),COUNTIF('v4'!M13,"X"),COUNTIF('v5'!M13,"X"),COUNTIF('v6'!M13,"X"),COUNTIF('v7'!M13,"X"),COUNTIF('v8'!M13,"X"),COUNTIF('v9'!M13,"X"),COUNTIF('v10'!M13,"X"),COUNTIF(ouders!M13,"X"),COUNTIF(leerling!M13,"X"),COUNTIF('v13'!M13,"X"),COUNTIF('v14'!M13,"X"),COUNTIF('v15'!M13,"X"))</f>
        <v>0</v>
      </c>
      <c r="N13" s="171"/>
      <c r="O13" s="207"/>
      <c r="P13" s="23">
        <f>SUM(COUNTIF('Gedragssignaleringslijsten v1'!P13,"X"),COUNTIF('v2'!P13,"X"),COUNTIF('v3'!P13,"X"),COUNTIF('v4'!P13,"X"),COUNTIF('v5'!P13,"X"),COUNTIF('v6'!P13,"X"),COUNTIF('v7'!P13,"X"),COUNTIF('v8'!P13,"X"),COUNTIF('v9'!P13,"X"),COUNTIF('v10'!P13,"X"),COUNTIF('v13'!P13,"X"),COUNTIF('v14'!P13,"X"),COUNTIF('v15'!P13,"X"))</f>
        <v>0</v>
      </c>
      <c r="Q13" s="202"/>
      <c r="R13" s="51"/>
      <c r="S13" s="51"/>
      <c r="T13" s="51"/>
      <c r="U13" s="51"/>
      <c r="V13" s="51"/>
      <c r="W13" s="51"/>
      <c r="X13" s="51"/>
      <c r="Y13" s="51"/>
    </row>
    <row r="14" spans="1:25" customFormat="1" ht="12.75" customHeight="1" x14ac:dyDescent="0.3">
      <c r="A14" s="215" t="s">
        <v>491</v>
      </c>
      <c r="B14" s="201"/>
      <c r="C14" s="45">
        <f>SUM(COUNTIF('Gedragssignaleringslijsten v1'!C14,"X"),COUNTIF('v2'!C14,"X"),COUNTIF('v3'!C14,"X"),COUNTIF('v4'!C14,"X"),COUNTIF('v5'!C14,"X"),COUNTIF('v6'!C14,"X"),COUNTIF('v7'!C14,"X"),COUNTIF('v8'!C14,"X"),COUNTIF('v9'!C14,"X"),COUNTIF('v10'!C14,"X"),COUNTIF('v13'!C14,"X"),COUNTIF('v14'!C14,"X"),COUNTIF('v15'!C14,"X"))</f>
        <v>0</v>
      </c>
      <c r="D14" s="173"/>
      <c r="E14" s="173"/>
      <c r="F14" s="173"/>
      <c r="G14" s="204"/>
      <c r="H14" s="204"/>
      <c r="I14" s="204"/>
      <c r="J14" s="204"/>
      <c r="K14" s="204"/>
      <c r="L14" s="204"/>
      <c r="M14" s="207">
        <f>SUM(COUNTIF('Gedragssignaleringslijsten v1'!M14,"X"),COUNTIF('v2'!M14,"X"),COUNTIF('v3'!M14,"X"),COUNTIF('v4'!M14,"X"),COUNTIF('v5'!M14,"X"),COUNTIF('v6'!M14,"X"),COUNTIF('v7'!M14,"X"),COUNTIF('v8'!M14,"X"),COUNTIF('v9'!M14,"X"),COUNTIF('v10'!M14,"X"),COUNTIF(ouders!M14,"X"),COUNTIF(leerling!M14,"X"),COUNTIF('v13'!M14,"X"),COUNTIF('v14'!M14,"X"),COUNTIF('v15'!M14,"X"))</f>
        <v>0</v>
      </c>
      <c r="N14" s="171"/>
      <c r="O14" s="207"/>
      <c r="P14" s="23">
        <f>SUM(COUNTIF('Gedragssignaleringslijsten v1'!P14,"X"),COUNTIF('v2'!P14,"X"),COUNTIF('v3'!P14,"X"),COUNTIF('v4'!P14,"X"),COUNTIF('v5'!P14,"X"),COUNTIF('v6'!P14,"X"),COUNTIF('v7'!P14,"X"),COUNTIF('v8'!P14,"X"),COUNTIF('v9'!P14,"X"),COUNTIF('v10'!P14,"X"),COUNTIF('v13'!P14,"X"),COUNTIF('v14'!P14,"X"),COUNTIF('v15'!P14,"X"))</f>
        <v>0</v>
      </c>
      <c r="Q14" s="202"/>
      <c r="R14" s="51"/>
      <c r="S14" s="51"/>
      <c r="T14" s="51"/>
      <c r="U14" s="51"/>
      <c r="V14" s="51"/>
      <c r="W14" s="51"/>
      <c r="X14" s="51"/>
      <c r="Y14" s="51"/>
    </row>
    <row r="15" spans="1:25" customFormat="1" ht="12.75" customHeight="1" x14ac:dyDescent="0.3">
      <c r="A15" s="215" t="s">
        <v>536</v>
      </c>
      <c r="B15" s="201"/>
      <c r="C15" s="45">
        <f>SUM(COUNTIF('Gedragssignaleringslijsten v1'!C15,"X"),COUNTIF('v2'!C15,"X"),COUNTIF('v3'!C15,"X"),COUNTIF('v4'!C15,"X"),COUNTIF('v5'!C15,"X"),COUNTIF('v6'!C15,"X"),COUNTIF('v7'!C15,"X"),COUNTIF('v8'!C15,"X"),COUNTIF('v9'!C15,"X"),COUNTIF('v10'!C15,"X"),COUNTIF('v13'!C15,"X"),COUNTIF('v14'!C15,"X"),COUNTIF('v15'!C15,"X"))</f>
        <v>0</v>
      </c>
      <c r="D15" s="173"/>
      <c r="E15" s="173"/>
      <c r="F15" s="173"/>
      <c r="G15" s="204"/>
      <c r="H15" s="204"/>
      <c r="I15" s="204"/>
      <c r="J15" s="204"/>
      <c r="K15" s="204"/>
      <c r="L15" s="204"/>
      <c r="M15" s="207">
        <f>SUM(COUNTIF('Gedragssignaleringslijsten v1'!M15,"X"),COUNTIF('v2'!M15,"X"),COUNTIF('v3'!M15,"X"),COUNTIF('v4'!M15,"X"),COUNTIF('v5'!M15,"X"),COUNTIF('v6'!M15,"X"),COUNTIF('v7'!M15,"X"),COUNTIF('v8'!M15,"X"),COUNTIF('v9'!M15,"X"),COUNTIF('v10'!M15,"X"),COUNTIF(ouders!M15,"X"),COUNTIF(leerling!M15,"X"),COUNTIF('v13'!M15,"X"),COUNTIF('v14'!M15,"X"),COUNTIF('v15'!M15,"X"))</f>
        <v>0</v>
      </c>
      <c r="N15" s="171"/>
      <c r="O15" s="207"/>
      <c r="P15" s="23">
        <f>SUM(COUNTIF('Gedragssignaleringslijsten v1'!P15,"X"),COUNTIF('v2'!P15,"X"),COUNTIF('v3'!P15,"X"),COUNTIF('v4'!P15,"X"),COUNTIF('v5'!P15,"X"),COUNTIF('v6'!P15,"X"),COUNTIF('v7'!P15,"X"),COUNTIF('v8'!P15,"X"),COUNTIF('v9'!P15,"X"),COUNTIF('v10'!P15,"X"),COUNTIF('v13'!P15,"X"),COUNTIF('v14'!P15,"X"),COUNTIF('v15'!P15,"X"))</f>
        <v>0</v>
      </c>
      <c r="Q15" s="202"/>
      <c r="R15" s="51"/>
      <c r="S15" s="51"/>
      <c r="T15" s="51"/>
      <c r="U15" s="51"/>
      <c r="V15" s="51"/>
      <c r="W15" s="51"/>
      <c r="X15" s="51"/>
      <c r="Y15" s="51"/>
    </row>
    <row r="16" spans="1:25" customFormat="1" ht="12.75" customHeight="1" x14ac:dyDescent="0.3">
      <c r="A16" s="215" t="s">
        <v>537</v>
      </c>
      <c r="B16" s="201"/>
      <c r="C16" s="45">
        <f>SUM(COUNTIF('Gedragssignaleringslijsten v1'!C16,"X"),COUNTIF('v2'!C16,"X"),COUNTIF('v3'!C16,"X"),COUNTIF('v4'!C16,"X"),COUNTIF('v5'!C16,"X"),COUNTIF('v6'!C16,"X"),COUNTIF('v7'!C16,"X"),COUNTIF('v8'!C16,"X"),COUNTIF('v9'!C16,"X"),COUNTIF('v10'!C16,"X"),COUNTIF('v13'!C16,"X"),COUNTIF('v14'!C16,"X"),COUNTIF('v15'!C16,"X"))</f>
        <v>0</v>
      </c>
      <c r="D16" s="173"/>
      <c r="E16" s="173"/>
      <c r="F16" s="173"/>
      <c r="G16" s="204"/>
      <c r="H16" s="204"/>
      <c r="I16" s="204"/>
      <c r="J16" s="204"/>
      <c r="K16" s="204"/>
      <c r="L16" s="204"/>
      <c r="M16" s="207">
        <f>SUM(COUNTIF('Gedragssignaleringslijsten v1'!M16,"X"),COUNTIF('v2'!M16,"X"),COUNTIF('v3'!M16,"X"),COUNTIF('v4'!M16,"X"),COUNTIF('v5'!M16,"X"),COUNTIF('v6'!M16,"X"),COUNTIF('v7'!M16,"X"),COUNTIF('v8'!M16,"X"),COUNTIF('v9'!M16,"X"),COUNTIF('v10'!M16,"X"),COUNTIF(ouders!M16,"X"),COUNTIF(leerling!M16,"X"),COUNTIF('v13'!M16,"X"),COUNTIF('v14'!M16,"X"),COUNTIF('v15'!M16,"X"))</f>
        <v>0</v>
      </c>
      <c r="N16" s="171"/>
      <c r="O16" s="207"/>
      <c r="P16" s="23">
        <f>SUM(COUNTIF('Gedragssignaleringslijsten v1'!P16,"X"),COUNTIF('v2'!P16,"X"),COUNTIF('v3'!P16,"X"),COUNTIF('v4'!P16,"X"),COUNTIF('v5'!P16,"X"),COUNTIF('v6'!P16,"X"),COUNTIF('v7'!P16,"X"),COUNTIF('v8'!P16,"X"),COUNTIF('v9'!P16,"X"),COUNTIF('v10'!P16,"X"),COUNTIF('v13'!P16,"X"),COUNTIF('v14'!P16,"X"),COUNTIF('v15'!P16,"X"))</f>
        <v>0</v>
      </c>
      <c r="Q16" s="202"/>
      <c r="R16" s="51"/>
      <c r="S16" s="51"/>
      <c r="T16" s="51"/>
      <c r="U16" s="51"/>
      <c r="V16" s="51"/>
      <c r="W16" s="51"/>
      <c r="X16" s="51"/>
      <c r="Y16" s="51"/>
    </row>
    <row r="17" spans="1:25" customFormat="1" ht="12.75" customHeight="1" x14ac:dyDescent="0.3">
      <c r="A17" s="215" t="s">
        <v>487</v>
      </c>
      <c r="B17" s="201"/>
      <c r="C17" s="45">
        <f>SUM(COUNTIF('Gedragssignaleringslijsten v1'!C17,"X"),COUNTIF('v2'!C17,"X"),COUNTIF('v3'!C17,"X"),COUNTIF('v4'!C17,"X"),COUNTIF('v5'!C17,"X"),COUNTIF('v6'!C17,"X"),COUNTIF('v7'!C17,"X"),COUNTIF('v8'!C17,"X"),COUNTIF('v9'!C17,"X"),COUNTIF('v10'!C17,"X"),COUNTIF('v13'!C17,"X"),COUNTIF('v14'!C17,"X"),COUNTIF('v15'!C17,"X"))</f>
        <v>0</v>
      </c>
      <c r="D17" s="173"/>
      <c r="E17" s="173"/>
      <c r="F17" s="173"/>
      <c r="G17" s="204"/>
      <c r="H17" s="204"/>
      <c r="I17" s="204"/>
      <c r="J17" s="204"/>
      <c r="K17" s="204"/>
      <c r="L17" s="204"/>
      <c r="M17" s="207">
        <f>SUM(COUNTIF('Gedragssignaleringslijsten v1'!M17,"X"),COUNTIF('v2'!M17,"X"),COUNTIF('v3'!M17,"X"),COUNTIF('v4'!M17,"X"),COUNTIF('v5'!M17,"X"),COUNTIF('v6'!M17,"X"),COUNTIF('v7'!M17,"X"),COUNTIF('v8'!M17,"X"),COUNTIF('v9'!M17,"X"),COUNTIF('v10'!M17,"X"),COUNTIF(ouders!M17,"X"),COUNTIF(leerling!M17,"X"),COUNTIF('v13'!M17,"X"),COUNTIF('v14'!M17,"X"),COUNTIF('v15'!M17,"X"))</f>
        <v>0</v>
      </c>
      <c r="N17" s="171"/>
      <c r="O17" s="207"/>
      <c r="P17" s="23">
        <f>SUM(COUNTIF('Gedragssignaleringslijsten v1'!P17,"X"),COUNTIF('v2'!P17,"X"),COUNTIF('v3'!P17,"X"),COUNTIF('v4'!P17,"X"),COUNTIF('v5'!P17,"X"),COUNTIF('v6'!P17,"X"),COUNTIF('v7'!P17,"X"),COUNTIF('v8'!P17,"X"),COUNTIF('v9'!P17,"X"),COUNTIF('v10'!P17,"X"),COUNTIF('v13'!P17,"X"),COUNTIF('v14'!P17,"X"),COUNTIF('v15'!P17,"X"))</f>
        <v>0</v>
      </c>
      <c r="Q17" s="202"/>
      <c r="R17" s="51"/>
      <c r="S17" s="51"/>
      <c r="T17" s="51"/>
      <c r="U17" s="51"/>
      <c r="V17" s="51"/>
      <c r="W17" s="51"/>
      <c r="X17" s="51"/>
      <c r="Y17" s="51"/>
    </row>
    <row r="18" spans="1:25" customFormat="1" ht="12.75" customHeight="1" x14ac:dyDescent="0.3">
      <c r="A18" s="215" t="s">
        <v>187</v>
      </c>
      <c r="B18" s="201"/>
      <c r="C18" s="45">
        <f>SUM(COUNTIF('Gedragssignaleringslijsten v1'!C18,"X"),COUNTIF('v2'!C18,"X"),COUNTIF('v3'!C18,"X"),COUNTIF('v4'!C18,"X"),COUNTIF('v5'!C18,"X"),COUNTIF('v6'!C18,"X"),COUNTIF('v7'!C18,"X"),COUNTIF('v8'!C18,"X"),COUNTIF('v9'!C18,"X"),COUNTIF('v10'!C18,"X"),COUNTIF('v13'!C18,"X"),COUNTIF('v14'!C18,"X"),COUNTIF('v15'!C18,"X"))</f>
        <v>0</v>
      </c>
      <c r="D18" s="173"/>
      <c r="E18" s="173"/>
      <c r="F18" s="173"/>
      <c r="G18" s="204"/>
      <c r="H18" s="204"/>
      <c r="I18" s="204"/>
      <c r="J18" s="204"/>
      <c r="K18" s="204"/>
      <c r="L18" s="204"/>
      <c r="M18" s="207">
        <f>SUM(COUNTIF('Gedragssignaleringslijsten v1'!M18,"X"),COUNTIF('v2'!M18,"X"),COUNTIF('v3'!M18,"X"),COUNTIF('v4'!M18,"X"),COUNTIF('v5'!M18,"X"),COUNTIF('v6'!M18,"X"),COUNTIF('v7'!M18,"X"),COUNTIF('v8'!M18,"X"),COUNTIF('v9'!M18,"X"),COUNTIF('v10'!M18,"X"),COUNTIF(ouders!M18,"X"),COUNTIF(leerling!M18,"X"),COUNTIF('v13'!M18,"X"),COUNTIF('v14'!M18,"X"),COUNTIF('v15'!M18,"X"))</f>
        <v>0</v>
      </c>
      <c r="N18" s="171"/>
      <c r="O18" s="207"/>
      <c r="P18" s="23">
        <f>SUM(COUNTIF('Gedragssignaleringslijsten v1'!P18,"X"),COUNTIF('v2'!P18,"X"),COUNTIF('v3'!P18,"X"),COUNTIF('v4'!P18,"X"),COUNTIF('v5'!P18,"X"),COUNTIF('v6'!P18,"X"),COUNTIF('v7'!P18,"X"),COUNTIF('v8'!P18,"X"),COUNTIF('v9'!P18,"X"),COUNTIF('v10'!P18,"X"),COUNTIF('v13'!P18,"X"),COUNTIF('v14'!P18,"X"),COUNTIF('v15'!P18,"X"))</f>
        <v>0</v>
      </c>
      <c r="Q18" s="202"/>
      <c r="R18" s="51"/>
      <c r="S18" s="51"/>
      <c r="T18" s="51"/>
      <c r="U18" s="51"/>
      <c r="V18" s="51"/>
      <c r="W18" s="51"/>
      <c r="X18" s="51"/>
      <c r="Y18" s="51"/>
    </row>
    <row r="19" spans="1:25" customFormat="1" ht="12.75" customHeight="1" x14ac:dyDescent="0.3">
      <c r="A19" s="215" t="s">
        <v>539</v>
      </c>
      <c r="B19" s="201"/>
      <c r="C19" s="45">
        <f>SUM(COUNTIF('Gedragssignaleringslijsten v1'!C19,"X"),COUNTIF('v2'!C19,"X"),COUNTIF('v3'!C19,"X"),COUNTIF('v4'!C19,"X"),COUNTIF('v5'!C19,"X"),COUNTIF('v6'!C19,"X"),COUNTIF('v7'!C19,"X"),COUNTIF('v8'!C19,"X"),COUNTIF('v9'!C19,"X"),COUNTIF('v10'!C19,"X"),COUNTIF('v13'!C19,"X"),COUNTIF('v14'!C19,"X"),COUNTIF('v15'!C19,"X"))</f>
        <v>0</v>
      </c>
      <c r="D19" s="173"/>
      <c r="E19" s="173"/>
      <c r="F19" s="173"/>
      <c r="G19" s="204"/>
      <c r="H19" s="204"/>
      <c r="I19" s="204"/>
      <c r="J19" s="204"/>
      <c r="K19" s="204"/>
      <c r="L19" s="204"/>
      <c r="M19" s="207">
        <f>SUM(COUNTIF('Gedragssignaleringslijsten v1'!M19,"X"),COUNTIF('v2'!M19,"X"),COUNTIF('v3'!M19,"X"),COUNTIF('v4'!M19,"X"),COUNTIF('v5'!M19,"X"),COUNTIF('v6'!M19,"X"),COUNTIF('v7'!M19,"X"),COUNTIF('v8'!M19,"X"),COUNTIF('v9'!M19,"X"),COUNTIF('v10'!M19,"X"),COUNTIF(ouders!M19,"X"),COUNTIF(leerling!M19,"X"),COUNTIF('v13'!M19,"X"),COUNTIF('v14'!M19,"X"),COUNTIF('v15'!M19,"X"))</f>
        <v>0</v>
      </c>
      <c r="N19" s="171"/>
      <c r="O19" s="207"/>
      <c r="P19" s="23">
        <f>SUM(COUNTIF('Gedragssignaleringslijsten v1'!P19,"X"),COUNTIF('v2'!P19,"X"),COUNTIF('v3'!P19,"X"),COUNTIF('v4'!P19,"X"),COUNTIF('v5'!P19,"X"),COUNTIF('v6'!P19,"X"),COUNTIF('v7'!P19,"X"),COUNTIF('v8'!P19,"X"),COUNTIF('v9'!P19,"X"),COUNTIF('v10'!P19,"X"),COUNTIF('v13'!P19,"X"),COUNTIF('v14'!P19,"X"),COUNTIF('v15'!P19,"X"))</f>
        <v>0</v>
      </c>
      <c r="Q19" s="202"/>
      <c r="R19" s="51"/>
      <c r="S19" s="51"/>
      <c r="T19" s="51"/>
      <c r="U19" s="51"/>
      <c r="V19" s="51"/>
      <c r="W19" s="51"/>
      <c r="X19" s="51"/>
      <c r="Y19" s="51"/>
    </row>
    <row r="20" spans="1:25" customFormat="1" ht="12.75" customHeight="1" thickBot="1" x14ac:dyDescent="0.35">
      <c r="A20" s="216" t="s">
        <v>177</v>
      </c>
      <c r="B20" s="201"/>
      <c r="C20" s="45">
        <f>SUM(COUNTIF('Gedragssignaleringslijsten v1'!C20,"X"),COUNTIF('v2'!C20,"X"),COUNTIF('v3'!C20,"X"),COUNTIF('v4'!C20,"X"),COUNTIF('v5'!C20,"X"),COUNTIF('v6'!C20,"X"),COUNTIF('v7'!C20,"X"),COUNTIF('v8'!C20,"X"),COUNTIF('v9'!C20,"X"),COUNTIF('v10'!C20,"X"),COUNTIF('v13'!C20,"X"),COUNTIF('v14'!C20,"X"),COUNTIF('v15'!C20,"X"))</f>
        <v>0</v>
      </c>
      <c r="D20" s="173"/>
      <c r="E20" s="173"/>
      <c r="F20" s="173"/>
      <c r="G20" s="204"/>
      <c r="H20" s="204"/>
      <c r="I20" s="204"/>
      <c r="J20" s="204"/>
      <c r="K20" s="204"/>
      <c r="L20" s="204"/>
      <c r="M20" s="207">
        <f>SUM(COUNTIF('Gedragssignaleringslijsten v1'!M20,"X"),COUNTIF('v2'!M20,"X"),COUNTIF('v3'!M20,"X"),COUNTIF('v4'!M20,"X"),COUNTIF('v5'!M20,"X"),COUNTIF('v6'!M20,"X"),COUNTIF('v7'!M20,"X"),COUNTIF('v8'!M20,"X"),COUNTIF('v9'!M20,"X"),COUNTIF('v10'!M20,"X"),COUNTIF(ouders!M20,"X"),COUNTIF(leerling!M20,"X"),COUNTIF('v13'!M20,"X"),COUNTIF('v14'!M20,"X"),COUNTIF('v15'!M20,"X"))</f>
        <v>0</v>
      </c>
      <c r="N20" s="171"/>
      <c r="O20" s="207"/>
      <c r="P20" s="23">
        <f>SUM(COUNTIF('Gedragssignaleringslijsten v1'!P20,"X"),COUNTIF('v2'!P20,"X"),COUNTIF('v3'!P20,"X"),COUNTIF('v4'!P20,"X"),COUNTIF('v5'!P20,"X"),COUNTIF('v6'!P20,"X"),COUNTIF('v7'!P20,"X"),COUNTIF('v8'!P20,"X"),COUNTIF('v9'!P20,"X"),COUNTIF('v10'!P20,"X"),COUNTIF('v13'!P20,"X"),COUNTIF('v14'!P20,"X"),COUNTIF('v15'!P20,"X"))</f>
        <v>0</v>
      </c>
      <c r="Q20" s="202"/>
      <c r="R20" s="51"/>
      <c r="S20" s="51"/>
      <c r="T20" s="51"/>
      <c r="U20" s="51"/>
      <c r="V20" s="51"/>
      <c r="W20" s="51"/>
      <c r="X20" s="51"/>
      <c r="Y20" s="51"/>
    </row>
    <row r="21" spans="1:25" customFormat="1" ht="16.5" customHeight="1" thickBot="1" x14ac:dyDescent="0.35">
      <c r="A21" s="189" t="s">
        <v>340</v>
      </c>
      <c r="B21" s="209"/>
      <c r="C21" s="171"/>
      <c r="D21" s="173"/>
      <c r="E21" s="173"/>
      <c r="F21" s="173"/>
      <c r="G21" s="201"/>
      <c r="H21" s="201"/>
      <c r="I21" s="201"/>
      <c r="J21" s="201"/>
      <c r="K21" s="201"/>
      <c r="L21" s="201"/>
      <c r="M21" s="171"/>
      <c r="N21" s="171"/>
      <c r="O21" s="171"/>
      <c r="P21" s="174"/>
      <c r="Q21" s="201"/>
      <c r="R21" s="18"/>
      <c r="S21" s="18"/>
      <c r="T21" s="18"/>
      <c r="U21" s="18"/>
      <c r="V21" s="18"/>
      <c r="W21" s="18"/>
      <c r="X21" s="18"/>
      <c r="Y21" s="18"/>
    </row>
    <row r="22" spans="1:25" customFormat="1" ht="12.75" customHeight="1" x14ac:dyDescent="0.3">
      <c r="A22" s="185" t="s">
        <v>189</v>
      </c>
      <c r="B22" s="201"/>
      <c r="C22" s="45">
        <f>SUM(COUNTIF('Gedragssignaleringslijsten v1'!C22,"X"),COUNTIF('v2'!C22,"X"),COUNTIF('v3'!C22,"X"),COUNTIF('v4'!C22,"X"),COUNTIF('v5'!C22,"X"),COUNTIF('v6'!C22,"X"),COUNTIF('v7'!C22,"X"),COUNTIF('v8'!C22,"X"),COUNTIF('v9'!C22,"X"),COUNTIF('v10'!C22,"X"),COUNTIF('v13'!C22,"X"),COUNTIF('v14'!C22,"X"),COUNTIF('v15'!C22,"X"))</f>
        <v>0</v>
      </c>
      <c r="D22" s="173"/>
      <c r="E22" s="173"/>
      <c r="F22" s="173"/>
      <c r="G22" s="204"/>
      <c r="H22" s="204"/>
      <c r="I22" s="204"/>
      <c r="J22" s="204"/>
      <c r="K22" s="204"/>
      <c r="L22" s="204"/>
      <c r="M22" s="207">
        <f>SUM(COUNTIF('Gedragssignaleringslijsten v1'!M22,"X"),COUNTIF('v2'!M22,"X"),COUNTIF('v3'!M22,"X"),COUNTIF('v4'!M22,"X"),COUNTIF('v5'!M22,"X"),COUNTIF('v6'!M22,"X"),COUNTIF('v7'!M22,"X"),COUNTIF('v8'!M22,"X"),COUNTIF('v9'!M22,"X"),COUNTIF('v10'!M22,"X"),COUNTIF(ouders!M22,"X"),COUNTIF(leerling!M22,"X"),COUNTIF('v13'!M22,"X"),COUNTIF('v14'!M22,"X"),COUNTIF('v15'!M22,"X"))</f>
        <v>0</v>
      </c>
      <c r="N22" s="171"/>
      <c r="O22" s="207"/>
      <c r="P22" s="23">
        <f>SUM(COUNTIF('Gedragssignaleringslijsten v1'!P22,"X"),COUNTIF('v2'!P22,"X"),COUNTIF('v3'!P22,"X"),COUNTIF('v4'!P22,"X"),COUNTIF('v5'!P22,"X"),COUNTIF('v6'!P22,"X"),COUNTIF('v7'!P22,"X"),COUNTIF('v8'!P22,"X"),COUNTIF('v9'!P22,"X"),COUNTIF('v10'!P22,"X"),COUNTIF('v13'!P22,"X"),COUNTIF('v14'!P22,"X"),COUNTIF('v15'!P22,"X"))</f>
        <v>0</v>
      </c>
      <c r="Q22" s="202"/>
      <c r="R22" s="51"/>
      <c r="S22" s="51"/>
      <c r="T22" s="51"/>
      <c r="U22" s="51"/>
      <c r="V22" s="51"/>
      <c r="W22" s="51"/>
      <c r="X22" s="51"/>
      <c r="Y22" s="51"/>
    </row>
    <row r="23" spans="1:25" customFormat="1" ht="12.75" customHeight="1" x14ac:dyDescent="0.3">
      <c r="A23" s="186" t="s">
        <v>179</v>
      </c>
      <c r="B23" s="201"/>
      <c r="C23" s="45">
        <f>SUM(COUNTIF('Gedragssignaleringslijsten v1'!C23,"X"),COUNTIF('v2'!C23,"X"),COUNTIF('v3'!C23,"X"),COUNTIF('v4'!C23,"X"),COUNTIF('v5'!C23,"X"),COUNTIF('v6'!C23,"X"),COUNTIF('v7'!C23,"X"),COUNTIF('v8'!C23,"X"),COUNTIF('v9'!C23,"X"),COUNTIF('v10'!C23,"X"),COUNTIF('v13'!C23,"X"),COUNTIF('v14'!C23,"X"),COUNTIF('v15'!C23,"X"))</f>
        <v>0</v>
      </c>
      <c r="D23" s="173"/>
      <c r="E23" s="173"/>
      <c r="F23" s="173"/>
      <c r="G23" s="204"/>
      <c r="H23" s="204"/>
      <c r="I23" s="204"/>
      <c r="J23" s="204"/>
      <c r="K23" s="204"/>
      <c r="L23" s="204"/>
      <c r="M23" s="207">
        <f>SUM(COUNTIF('Gedragssignaleringslijsten v1'!M23,"X"),COUNTIF('v2'!M23,"X"),COUNTIF('v3'!M23,"X"),COUNTIF('v4'!M23,"X"),COUNTIF('v5'!M23,"X"),COUNTIF('v6'!M23,"X"),COUNTIF('v7'!M23,"X"),COUNTIF('v8'!M23,"X"),COUNTIF('v9'!M23,"X"),COUNTIF('v10'!M23,"X"),COUNTIF(ouders!M23,"X"),COUNTIF(leerling!M23,"X"),COUNTIF('v13'!M23,"X"),COUNTIF('v14'!M23,"X"),COUNTIF('v15'!M23,"X"))</f>
        <v>0</v>
      </c>
      <c r="N23" s="171"/>
      <c r="O23" s="207"/>
      <c r="P23" s="23">
        <f>SUM(COUNTIF('Gedragssignaleringslijsten v1'!P23,"X"),COUNTIF('v2'!P23,"X"),COUNTIF('v3'!P23,"X"),COUNTIF('v4'!P23,"X"),COUNTIF('v5'!P23,"X"),COUNTIF('v6'!P23,"X"),COUNTIF('v7'!P23,"X"),COUNTIF('v8'!P23,"X"),COUNTIF('v9'!P23,"X"),COUNTIF('v10'!P23,"X"),COUNTIF('v13'!P23,"X"),COUNTIF('v14'!P23,"X"),COUNTIF('v15'!P23,"X"))</f>
        <v>0</v>
      </c>
      <c r="Q23" s="202"/>
      <c r="R23" s="51"/>
      <c r="S23" s="51"/>
      <c r="T23" s="51"/>
      <c r="U23" s="51"/>
      <c r="V23" s="51"/>
      <c r="W23" s="51"/>
      <c r="X23" s="51"/>
      <c r="Y23" s="51"/>
    </row>
    <row r="24" spans="1:25" customFormat="1" ht="12.75" customHeight="1" x14ac:dyDescent="0.3">
      <c r="A24" s="186" t="s">
        <v>488</v>
      </c>
      <c r="B24" s="201"/>
      <c r="C24" s="45">
        <f>SUM(COUNTIF('Gedragssignaleringslijsten v1'!C24,"X"),COUNTIF('v2'!C24,"X"),COUNTIF('v3'!C24,"X"),COUNTIF('v4'!C24,"X"),COUNTIF('v5'!C24,"X"),COUNTIF('v6'!C24,"X"),COUNTIF('v7'!C24,"X"),COUNTIF('v8'!C24,"X"),COUNTIF('v9'!C24,"X"),COUNTIF('v10'!C24,"X"),COUNTIF('v13'!C24,"X"),COUNTIF('v14'!C24,"X"),COUNTIF('v15'!C24,"X"))</f>
        <v>0</v>
      </c>
      <c r="D24" s="173"/>
      <c r="E24" s="173"/>
      <c r="F24" s="173"/>
      <c r="G24" s="204"/>
      <c r="H24" s="204"/>
      <c r="I24" s="204"/>
      <c r="J24" s="204"/>
      <c r="K24" s="204"/>
      <c r="L24" s="204"/>
      <c r="M24" s="207">
        <f>SUM(COUNTIF('Gedragssignaleringslijsten v1'!M24,"X"),COUNTIF('v2'!M24,"X"),COUNTIF('v3'!M24,"X"),COUNTIF('v4'!M24,"X"),COUNTIF('v5'!M24,"X"),COUNTIF('v6'!M24,"X"),COUNTIF('v7'!M24,"X"),COUNTIF('v8'!M24,"X"),COUNTIF('v9'!M24,"X"),COUNTIF('v10'!M24,"X"),COUNTIF(ouders!M24,"X"),COUNTIF(leerling!M24,"X"),COUNTIF('v13'!M24,"X"),COUNTIF('v14'!M24,"X"),COUNTIF('v15'!M24,"X"))</f>
        <v>0</v>
      </c>
      <c r="N24" s="171"/>
      <c r="O24" s="207"/>
      <c r="P24" s="23">
        <f>SUM(COUNTIF('Gedragssignaleringslijsten v1'!P24,"X"),COUNTIF('v2'!P24,"X"),COUNTIF('v3'!P24,"X"),COUNTIF('v4'!P24,"X"),COUNTIF('v5'!P24,"X"),COUNTIF('v6'!P24,"X"),COUNTIF('v7'!P24,"X"),COUNTIF('v8'!P24,"X"),COUNTIF('v9'!P24,"X"),COUNTIF('v10'!P24,"X"),COUNTIF('v13'!P24,"X"),COUNTIF('v14'!P24,"X"),COUNTIF('v15'!P24,"X"))</f>
        <v>0</v>
      </c>
      <c r="Q24" s="202"/>
      <c r="R24" s="51"/>
      <c r="S24" s="51"/>
      <c r="T24" s="51"/>
      <c r="U24" s="51"/>
      <c r="V24" s="51"/>
      <c r="W24" s="51"/>
      <c r="X24" s="51"/>
      <c r="Y24" s="51"/>
    </row>
    <row r="25" spans="1:25" customFormat="1" ht="12.75" customHeight="1" x14ac:dyDescent="0.3">
      <c r="A25" s="186" t="s">
        <v>180</v>
      </c>
      <c r="B25" s="201"/>
      <c r="C25" s="45">
        <f>SUM(COUNTIF('Gedragssignaleringslijsten v1'!C25,"X"),COUNTIF('v2'!C25,"X"),COUNTIF('v3'!C25,"X"),COUNTIF('v4'!C25,"X"),COUNTIF('v5'!C25,"X"),COUNTIF('v6'!C25,"X"),COUNTIF('v7'!C25,"X"),COUNTIF('v8'!C25,"X"),COUNTIF('v9'!C25,"X"),COUNTIF('v10'!C25,"X"),COUNTIF('v13'!C25,"X"),COUNTIF('v14'!C25,"X"),COUNTIF('v15'!C25,"X"))</f>
        <v>0</v>
      </c>
      <c r="D25" s="173"/>
      <c r="E25" s="173"/>
      <c r="F25" s="173"/>
      <c r="G25" s="204"/>
      <c r="H25" s="204"/>
      <c r="I25" s="204"/>
      <c r="J25" s="204"/>
      <c r="K25" s="204"/>
      <c r="L25" s="204"/>
      <c r="M25" s="207">
        <f>SUM(COUNTIF('Gedragssignaleringslijsten v1'!M25,"X"),COUNTIF('v2'!M25,"X"),COUNTIF('v3'!M25,"X"),COUNTIF('v4'!M25,"X"),COUNTIF('v5'!M25,"X"),COUNTIF('v6'!M25,"X"),COUNTIF('v7'!M25,"X"),COUNTIF('v8'!M25,"X"),COUNTIF('v9'!M25,"X"),COUNTIF('v10'!M25,"X"),COUNTIF(ouders!M25,"X"),COUNTIF(leerling!M25,"X"),COUNTIF('v13'!M25,"X"),COUNTIF('v14'!M25,"X"),COUNTIF('v15'!M25,"X"))</f>
        <v>0</v>
      </c>
      <c r="N25" s="171"/>
      <c r="O25" s="207"/>
      <c r="P25" s="23">
        <f>SUM(COUNTIF('Gedragssignaleringslijsten v1'!P25,"X"),COUNTIF('v2'!P25,"X"),COUNTIF('v3'!P25,"X"),COUNTIF('v4'!P25,"X"),COUNTIF('v5'!P25,"X"),COUNTIF('v6'!P25,"X"),COUNTIF('v7'!P25,"X"),COUNTIF('v8'!P25,"X"),COUNTIF('v9'!P25,"X"),COUNTIF('v10'!P25,"X"),COUNTIF('v13'!P25,"X"),COUNTIF('v14'!P25,"X"),COUNTIF('v15'!P25,"X"))</f>
        <v>0</v>
      </c>
      <c r="Q25" s="202"/>
      <c r="R25" s="51"/>
      <c r="S25" s="51"/>
      <c r="T25" s="51"/>
      <c r="U25" s="51"/>
      <c r="V25" s="51"/>
      <c r="W25" s="51"/>
      <c r="X25" s="51"/>
      <c r="Y25" s="51"/>
    </row>
    <row r="26" spans="1:25" customFormat="1" ht="12.75" customHeight="1" thickBot="1" x14ac:dyDescent="0.35">
      <c r="A26" s="187" t="s">
        <v>489</v>
      </c>
      <c r="B26" s="201"/>
      <c r="C26" s="45">
        <f>SUM(COUNTIF('Gedragssignaleringslijsten v1'!C26,"X"),COUNTIF('v2'!C26,"X"),COUNTIF('v3'!C26,"X"),COUNTIF('v4'!C26,"X"),COUNTIF('v5'!C26,"X"),COUNTIF('v6'!C26,"X"),COUNTIF('v7'!C26,"X"),COUNTIF('v8'!C26,"X"),COUNTIF('v9'!C26,"X"),COUNTIF('v10'!C26,"X"),COUNTIF('v13'!C26,"X"),COUNTIF('v14'!C26,"X"),COUNTIF('v15'!C26,"X"))</f>
        <v>0</v>
      </c>
      <c r="D26" s="173"/>
      <c r="E26" s="173"/>
      <c r="F26" s="173"/>
      <c r="G26" s="204"/>
      <c r="H26" s="204"/>
      <c r="I26" s="204"/>
      <c r="J26" s="204"/>
      <c r="K26" s="204"/>
      <c r="L26" s="204"/>
      <c r="M26" s="207">
        <f>SUM(COUNTIF('Gedragssignaleringslijsten v1'!M26,"X"),COUNTIF('v2'!M26,"X"),COUNTIF('v3'!M26,"X"),COUNTIF('v4'!M26,"X"),COUNTIF('v5'!M26,"X"),COUNTIF('v6'!M26,"X"),COUNTIF('v7'!M26,"X"),COUNTIF('v8'!M26,"X"),COUNTIF('v9'!M26,"X"),COUNTIF('v10'!M26,"X"),COUNTIF(ouders!M26,"X"),COUNTIF(leerling!M26,"X"),COUNTIF('v13'!M26,"X"),COUNTIF('v14'!M26,"X"),COUNTIF('v15'!M26,"X"))</f>
        <v>0</v>
      </c>
      <c r="N26" s="171"/>
      <c r="O26" s="207"/>
      <c r="P26" s="23">
        <f>SUM(COUNTIF('Gedragssignaleringslijsten v1'!P26,"X"),COUNTIF('v2'!P26,"X"),COUNTIF('v3'!P26,"X"),COUNTIF('v4'!P26,"X"),COUNTIF('v5'!P26,"X"),COUNTIF('v6'!P26,"X"),COUNTIF('v7'!P26,"X"),COUNTIF('v8'!P26,"X"),COUNTIF('v9'!P26,"X"),COUNTIF('v10'!P26,"X"),COUNTIF('v13'!P26,"X"),COUNTIF('v14'!P26,"X"),COUNTIF('v15'!P26,"X"))</f>
        <v>0</v>
      </c>
      <c r="Q26" s="202"/>
      <c r="R26" s="51"/>
      <c r="S26" s="51"/>
      <c r="T26" s="51"/>
      <c r="U26" s="51"/>
      <c r="V26" s="51"/>
      <c r="W26" s="51"/>
      <c r="X26" s="51"/>
      <c r="Y26" s="51"/>
    </row>
    <row r="27" spans="1:25" customFormat="1" ht="16.5" customHeight="1" thickBot="1" x14ac:dyDescent="0.35">
      <c r="A27" s="189" t="s">
        <v>341</v>
      </c>
      <c r="B27" s="209"/>
      <c r="C27" s="171"/>
      <c r="D27" s="173"/>
      <c r="E27" s="173"/>
      <c r="F27" s="173"/>
      <c r="G27" s="201"/>
      <c r="H27" s="201"/>
      <c r="I27" s="201"/>
      <c r="J27" s="201"/>
      <c r="K27" s="201"/>
      <c r="L27" s="201"/>
      <c r="M27" s="171"/>
      <c r="N27" s="171"/>
      <c r="O27" s="171"/>
      <c r="P27" s="174"/>
      <c r="Q27" s="201"/>
      <c r="R27" s="18"/>
      <c r="S27" s="18"/>
      <c r="T27" s="18"/>
      <c r="U27" s="18"/>
      <c r="V27" s="18"/>
      <c r="W27" s="18"/>
      <c r="X27" s="18"/>
      <c r="Y27" s="18"/>
    </row>
    <row r="28" spans="1:25" customFormat="1" ht="12.75" customHeight="1" x14ac:dyDescent="0.3">
      <c r="A28" s="185" t="s">
        <v>182</v>
      </c>
      <c r="B28" s="201"/>
      <c r="C28" s="45">
        <f>SUM(COUNTIF('Gedragssignaleringslijsten v1'!C28,"X"),COUNTIF('v2'!C28,"X"),COUNTIF('v3'!C28,"X"),COUNTIF('v4'!C28,"X"),COUNTIF('v5'!C28,"X"),COUNTIF('v6'!C28,"X"),COUNTIF('v7'!C28,"X"),COUNTIF('v8'!C28,"X"),COUNTIF('v9'!C28,"X"),COUNTIF('v10'!C28,"X"),COUNTIF('v13'!C28,"X"),COUNTIF('v14'!C28,"X"),COUNTIF('v15'!C28,"X"))</f>
        <v>0</v>
      </c>
      <c r="D28" s="173"/>
      <c r="E28" s="173"/>
      <c r="F28" s="173"/>
      <c r="G28" s="204"/>
      <c r="H28" s="204"/>
      <c r="I28" s="204"/>
      <c r="J28" s="204"/>
      <c r="K28" s="204"/>
      <c r="L28" s="204"/>
      <c r="M28" s="207">
        <f>SUM(COUNTIF('Gedragssignaleringslijsten v1'!M28,"X"),COUNTIF('v2'!M28,"X"),COUNTIF('v3'!M28,"X"),COUNTIF('v4'!M28,"X"),COUNTIF('v5'!M28,"X"),COUNTIF('v6'!M28,"X"),COUNTIF('v7'!M28,"X"),COUNTIF('v8'!M28,"X"),COUNTIF('v9'!M28,"X"),COUNTIF('v10'!M28,"X"),COUNTIF(ouders!M28,"X"),COUNTIF(leerling!M28,"X"),COUNTIF('v13'!M28,"X"),COUNTIF('v14'!M28,"X"),COUNTIF('v15'!M28,"X"))</f>
        <v>0</v>
      </c>
      <c r="N28" s="171"/>
      <c r="O28" s="207"/>
      <c r="P28" s="23">
        <f>SUM(COUNTIF('Gedragssignaleringslijsten v1'!P28,"X"),COUNTIF('v2'!P28,"X"),COUNTIF('v3'!P28,"X"),COUNTIF('v4'!P28,"X"),COUNTIF('v5'!P28,"X"),COUNTIF('v6'!P28,"X"),COUNTIF('v7'!P28,"X"),COUNTIF('v8'!P28,"X"),COUNTIF('v9'!P28,"X"),COUNTIF('v10'!P28,"X"),COUNTIF('v13'!P28,"X"),COUNTIF('v14'!P28,"X"),COUNTIF('v15'!P28,"X"))</f>
        <v>0</v>
      </c>
      <c r="Q28" s="202"/>
      <c r="R28" s="51"/>
      <c r="S28" s="51"/>
      <c r="T28" s="51"/>
      <c r="U28" s="51"/>
      <c r="V28" s="51"/>
      <c r="W28" s="51"/>
      <c r="X28" s="51"/>
      <c r="Y28" s="51"/>
    </row>
    <row r="29" spans="1:25" customFormat="1" ht="12.75" customHeight="1" x14ac:dyDescent="0.3">
      <c r="A29" s="186" t="s">
        <v>542</v>
      </c>
      <c r="B29" s="201"/>
      <c r="C29" s="45">
        <f>SUM(COUNTIF('Gedragssignaleringslijsten v1'!C29,"X"),COUNTIF('v2'!C29,"X"),COUNTIF('v3'!C29,"X"),COUNTIF('v4'!C29,"X"),COUNTIF('v5'!C29,"X"),COUNTIF('v6'!C29,"X"),COUNTIF('v7'!C29,"X"),COUNTIF('v8'!C29,"X"),COUNTIF('v9'!C29,"X"),COUNTIF('v10'!C29,"X"),COUNTIF('v13'!C29,"X"),COUNTIF('v14'!C29,"X"),COUNTIF('v15'!C29,"X"))</f>
        <v>0</v>
      </c>
      <c r="D29" s="173"/>
      <c r="E29" s="173"/>
      <c r="F29" s="173"/>
      <c r="G29" s="204"/>
      <c r="H29" s="204"/>
      <c r="I29" s="204"/>
      <c r="J29" s="204"/>
      <c r="K29" s="204"/>
      <c r="L29" s="204"/>
      <c r="M29" s="207">
        <f>SUM(COUNTIF('Gedragssignaleringslijsten v1'!M29,"X"),COUNTIF('v2'!M29,"X"),COUNTIF('v3'!M29,"X"),COUNTIF('v4'!M29,"X"),COUNTIF('v5'!M29,"X"),COUNTIF('v6'!M29,"X"),COUNTIF('v7'!M29,"X"),COUNTIF('v8'!M29,"X"),COUNTIF('v9'!M29,"X"),COUNTIF('v10'!M29,"X"),COUNTIF(ouders!M29,"X"),COUNTIF(leerling!M29,"X"),COUNTIF('v13'!M29,"X"),COUNTIF('v14'!M29,"X"),COUNTIF('v15'!M29,"X"))</f>
        <v>0</v>
      </c>
      <c r="N29" s="171"/>
      <c r="O29" s="207"/>
      <c r="P29" s="23">
        <f>SUM(COUNTIF('Gedragssignaleringslijsten v1'!P29,"X"),COUNTIF('v2'!P29,"X"),COUNTIF('v3'!P29,"X"),COUNTIF('v4'!P29,"X"),COUNTIF('v5'!P29,"X"),COUNTIF('v6'!P29,"X"),COUNTIF('v7'!P29,"X"),COUNTIF('v8'!P29,"X"),COUNTIF('v9'!P29,"X"),COUNTIF('v10'!P29,"X"),COUNTIF('v13'!P29,"X"),COUNTIF('v14'!P29,"X"),COUNTIF('v15'!P29,"X"))</f>
        <v>0</v>
      </c>
      <c r="Q29" s="202"/>
      <c r="R29" s="51"/>
      <c r="S29" s="51"/>
      <c r="T29" s="51"/>
      <c r="U29" s="51"/>
      <c r="V29" s="51"/>
      <c r="W29" s="51"/>
      <c r="X29" s="51"/>
      <c r="Y29" s="51"/>
    </row>
    <row r="30" spans="1:25" customFormat="1" ht="12.75" customHeight="1" x14ac:dyDescent="0.3">
      <c r="A30" s="186" t="s">
        <v>183</v>
      </c>
      <c r="B30" s="201"/>
      <c r="C30" s="45">
        <f>SUM(COUNTIF('Gedragssignaleringslijsten v1'!C30,"X"),COUNTIF('v2'!C30,"X"),COUNTIF('v3'!C30,"X"),COUNTIF('v4'!C30,"X"),COUNTIF('v5'!C30,"X"),COUNTIF('v6'!C30,"X"),COUNTIF('v7'!C30,"X"),COUNTIF('v8'!C30,"X"),COUNTIF('v9'!C30,"X"),COUNTIF('v10'!C30,"X"),COUNTIF('v13'!C30,"X"),COUNTIF('v14'!C30,"X"),COUNTIF('v15'!C30,"X"))</f>
        <v>0</v>
      </c>
      <c r="D30" s="173"/>
      <c r="E30" s="173"/>
      <c r="F30" s="173"/>
      <c r="G30" s="204"/>
      <c r="H30" s="204"/>
      <c r="I30" s="204"/>
      <c r="J30" s="204"/>
      <c r="K30" s="204"/>
      <c r="L30" s="204"/>
      <c r="M30" s="207">
        <f>SUM(COUNTIF('Gedragssignaleringslijsten v1'!M30,"X"),COUNTIF('v2'!M30,"X"),COUNTIF('v3'!M30,"X"),COUNTIF('v4'!M30,"X"),COUNTIF('v5'!M30,"X"),COUNTIF('v6'!M30,"X"),COUNTIF('v7'!M30,"X"),COUNTIF('v8'!M30,"X"),COUNTIF('v9'!M30,"X"),COUNTIF('v10'!M30,"X"),COUNTIF(ouders!M30,"X"),COUNTIF(leerling!M30,"X"),COUNTIF('v13'!M30,"X"),COUNTIF('v14'!M30,"X"),COUNTIF('v15'!M30,"X"))</f>
        <v>0</v>
      </c>
      <c r="N30" s="171"/>
      <c r="O30" s="207"/>
      <c r="P30" s="23">
        <f>SUM(COUNTIF('Gedragssignaleringslijsten v1'!P30,"X"),COUNTIF('v2'!P30,"X"),COUNTIF('v3'!P30,"X"),COUNTIF('v4'!P30,"X"),COUNTIF('v5'!P30,"X"),COUNTIF('v6'!P30,"X"),COUNTIF('v7'!P30,"X"),COUNTIF('v8'!P30,"X"),COUNTIF('v9'!P30,"X"),COUNTIF('v10'!P30,"X"),COUNTIF('v13'!P30,"X"),COUNTIF('v14'!P30,"X"),COUNTIF('v15'!P30,"X"))</f>
        <v>0</v>
      </c>
      <c r="Q30" s="202"/>
      <c r="R30" s="51"/>
      <c r="S30" s="51"/>
      <c r="T30" s="51"/>
      <c r="U30" s="51"/>
      <c r="V30" s="51"/>
      <c r="W30" s="51"/>
      <c r="X30" s="51"/>
      <c r="Y30" s="51"/>
    </row>
    <row r="31" spans="1:25" customFormat="1" ht="12.75" customHeight="1" x14ac:dyDescent="0.3">
      <c r="A31" s="186" t="s">
        <v>490</v>
      </c>
      <c r="B31" s="201"/>
      <c r="C31" s="45">
        <f>SUM(COUNTIF('Gedragssignaleringslijsten v1'!C31,"X"),COUNTIF('v2'!C31,"X"),COUNTIF('v3'!C31,"X"),COUNTIF('v4'!C31,"X"),COUNTIF('v5'!C31,"X"),COUNTIF('v6'!C31,"X"),COUNTIF('v7'!C31,"X"),COUNTIF('v8'!C31,"X"),COUNTIF('v9'!C31,"X"),COUNTIF('v10'!C31,"X"),COUNTIF('v13'!C31,"X"),COUNTIF('v14'!C31,"X"),COUNTIF('v15'!C31,"X"))</f>
        <v>0</v>
      </c>
      <c r="D31" s="173"/>
      <c r="E31" s="173"/>
      <c r="F31" s="173"/>
      <c r="G31" s="204"/>
      <c r="H31" s="204"/>
      <c r="I31" s="204"/>
      <c r="J31" s="204"/>
      <c r="K31" s="204"/>
      <c r="L31" s="204"/>
      <c r="M31" s="207">
        <f>SUM(COUNTIF('Gedragssignaleringslijsten v1'!M31,"X"),COUNTIF('v2'!M31,"X"),COUNTIF('v3'!M31,"X"),COUNTIF('v4'!M31,"X"),COUNTIF('v5'!M31,"X"),COUNTIF('v6'!M31,"X"),COUNTIF('v7'!M31,"X"),COUNTIF('v8'!M31,"X"),COUNTIF('v9'!M31,"X"),COUNTIF('v10'!M31,"X"),COUNTIF(ouders!M31,"X"),COUNTIF(leerling!M31,"X"),COUNTIF('v13'!M31,"X"),COUNTIF('v14'!M31,"X"),COUNTIF('v15'!M31,"X"))</f>
        <v>0</v>
      </c>
      <c r="N31" s="171"/>
      <c r="O31" s="207"/>
      <c r="P31" s="23">
        <f>SUM(COUNTIF('Gedragssignaleringslijsten v1'!P31,"X"),COUNTIF('v2'!P31,"X"),COUNTIF('v3'!P31,"X"),COUNTIF('v4'!P31,"X"),COUNTIF('v5'!P31,"X"),COUNTIF('v6'!P31,"X"),COUNTIF('v7'!P31,"X"),COUNTIF('v8'!P31,"X"),COUNTIF('v9'!P31,"X"),COUNTIF('v10'!P31,"X"),COUNTIF('v13'!P31,"X"),COUNTIF('v14'!P31,"X"),COUNTIF('v15'!P31,"X"))</f>
        <v>0</v>
      </c>
      <c r="Q31" s="202"/>
      <c r="R31" s="51"/>
      <c r="S31" s="51"/>
      <c r="T31" s="51"/>
      <c r="U31" s="51"/>
      <c r="V31" s="51"/>
      <c r="W31" s="51"/>
      <c r="X31" s="51"/>
      <c r="Y31" s="51"/>
    </row>
    <row r="32" spans="1:25" customFormat="1" ht="12.75" customHeight="1" x14ac:dyDescent="0.3">
      <c r="A32" s="186" t="s">
        <v>544</v>
      </c>
      <c r="B32" s="201"/>
      <c r="C32" s="45">
        <f>SUM(COUNTIF('Gedragssignaleringslijsten v1'!C32,"X"),COUNTIF('v2'!C32,"X"),COUNTIF('v3'!C32,"X"),COUNTIF('v4'!C32,"X"),COUNTIF('v5'!C32,"X"),COUNTIF('v6'!C32,"X"),COUNTIF('v7'!C32,"X"),COUNTIF('v8'!C32,"X"),COUNTIF('v9'!C32,"X"),COUNTIF('v10'!C32,"X"),COUNTIF('v13'!C32,"X"),COUNTIF('v14'!C32,"X"),COUNTIF('v15'!C32,"X"))</f>
        <v>0</v>
      </c>
      <c r="D32" s="173"/>
      <c r="E32" s="173"/>
      <c r="F32" s="173"/>
      <c r="G32" s="204"/>
      <c r="H32" s="204"/>
      <c r="I32" s="204"/>
      <c r="J32" s="204"/>
      <c r="K32" s="204"/>
      <c r="L32" s="204"/>
      <c r="M32" s="207">
        <f>SUM(COUNTIF('Gedragssignaleringslijsten v1'!M32,"X"),COUNTIF('v2'!M32,"X"),COUNTIF('v3'!M32,"X"),COUNTIF('v4'!M32,"X"),COUNTIF('v5'!M32,"X"),COUNTIF('v6'!M32,"X"),COUNTIF('v7'!M32,"X"),COUNTIF('v8'!M32,"X"),COUNTIF('v9'!M32,"X"),COUNTIF('v10'!M32,"X"),COUNTIF(ouders!M32,"X"),COUNTIF(leerling!M32,"X"),COUNTIF('v13'!M32,"X"),COUNTIF('v14'!M32,"X"),COUNTIF('v15'!M32,"X"))</f>
        <v>0</v>
      </c>
      <c r="N32" s="171"/>
      <c r="O32" s="207"/>
      <c r="P32" s="23">
        <f>SUM(COUNTIF('Gedragssignaleringslijsten v1'!P32,"X"),COUNTIF('v2'!P32,"X"),COUNTIF('v3'!P32,"X"),COUNTIF('v4'!P32,"X"),COUNTIF('v5'!P32,"X"),COUNTIF('v6'!P32,"X"),COUNTIF('v7'!P32,"X"),COUNTIF('v8'!P32,"X"),COUNTIF('v9'!P32,"X"),COUNTIF('v10'!P32,"X"),COUNTIF('v13'!P32,"X"),COUNTIF('v14'!P32,"X"),COUNTIF('v15'!P32,"X"))</f>
        <v>0</v>
      </c>
      <c r="Q32" s="202"/>
      <c r="R32" s="51"/>
      <c r="S32" s="51"/>
      <c r="T32" s="51"/>
      <c r="U32" s="51"/>
      <c r="V32" s="51"/>
      <c r="W32" s="51"/>
      <c r="X32" s="51"/>
      <c r="Y32" s="51"/>
    </row>
    <row r="33" spans="1:25" customFormat="1" ht="12.75" customHeight="1" x14ac:dyDescent="0.3">
      <c r="A33" s="186" t="s">
        <v>181</v>
      </c>
      <c r="B33" s="201"/>
      <c r="C33" s="45">
        <f>SUM(COUNTIF('Gedragssignaleringslijsten v1'!C33,"X"),COUNTIF('v2'!C33,"X"),COUNTIF('v3'!C33,"X"),COUNTIF('v4'!C33,"X"),COUNTIF('v5'!C33,"X"),COUNTIF('v6'!C33,"X"),COUNTIF('v7'!C33,"X"),COUNTIF('v8'!C33,"X"),COUNTIF('v9'!C33,"X"),COUNTIF('v10'!C33,"X"),COUNTIF('v13'!C33,"X"),COUNTIF('v14'!C33,"X"),COUNTIF('v15'!C33,"X"))</f>
        <v>0</v>
      </c>
      <c r="D33" s="173"/>
      <c r="E33" s="173"/>
      <c r="F33" s="173"/>
      <c r="G33" s="204"/>
      <c r="H33" s="204"/>
      <c r="I33" s="204"/>
      <c r="J33" s="204"/>
      <c r="K33" s="204"/>
      <c r="L33" s="204"/>
      <c r="M33" s="207">
        <f>SUM(COUNTIF('Gedragssignaleringslijsten v1'!M33,"X"),COUNTIF('v2'!M33,"X"),COUNTIF('v3'!M33,"X"),COUNTIF('v4'!M33,"X"),COUNTIF('v5'!M33,"X"),COUNTIF('v6'!M33,"X"),COUNTIF('v7'!M33,"X"),COUNTIF('v8'!M33,"X"),COUNTIF('v9'!M33,"X"),COUNTIF('v10'!M33,"X"),COUNTIF(ouders!M33,"X"),COUNTIF(leerling!M33,"X"),COUNTIF('v13'!M33,"X"),COUNTIF('v14'!M33,"X"),COUNTIF('v15'!M33,"X"))</f>
        <v>0</v>
      </c>
      <c r="N33" s="171"/>
      <c r="O33" s="207"/>
      <c r="P33" s="23">
        <f>SUM(COUNTIF('Gedragssignaleringslijsten v1'!P33,"X"),COUNTIF('v2'!P33,"X"),COUNTIF('v3'!P33,"X"),COUNTIF('v4'!P33,"X"),COUNTIF('v5'!P33,"X"),COUNTIF('v6'!P33,"X"),COUNTIF('v7'!P33,"X"),COUNTIF('v8'!P33,"X"),COUNTIF('v9'!P33,"X"),COUNTIF('v10'!P33,"X"),COUNTIF('v13'!P33,"X"),COUNTIF('v14'!P33,"X"),COUNTIF('v15'!P33,"X"))</f>
        <v>0</v>
      </c>
      <c r="Q33" s="202"/>
      <c r="R33" s="51"/>
      <c r="S33" s="51"/>
      <c r="T33" s="51"/>
      <c r="U33" s="51"/>
      <c r="V33" s="51"/>
      <c r="W33" s="51"/>
      <c r="X33" s="51"/>
      <c r="Y33" s="51"/>
    </row>
    <row r="34" spans="1:25" customFormat="1" ht="12.75" customHeight="1" x14ac:dyDescent="0.3">
      <c r="A34" s="186" t="s">
        <v>545</v>
      </c>
      <c r="B34" s="201"/>
      <c r="C34" s="45">
        <f>SUM(COUNTIF('Gedragssignaleringslijsten v1'!C34,"X"),COUNTIF('v2'!C34,"X"),COUNTIF('v3'!C34,"X"),COUNTIF('v4'!C34,"X"),COUNTIF('v5'!C34,"X"),COUNTIF('v6'!C34,"X"),COUNTIF('v7'!C34,"X"),COUNTIF('v8'!C34,"X"),COUNTIF('v9'!C34,"X"),COUNTIF('v10'!C34,"X"),COUNTIF('v13'!C34,"X"),COUNTIF('v14'!C34,"X"),COUNTIF('v15'!C34,"X"))</f>
        <v>0</v>
      </c>
      <c r="D34" s="173"/>
      <c r="E34" s="173"/>
      <c r="F34" s="173"/>
      <c r="G34" s="204"/>
      <c r="H34" s="204"/>
      <c r="I34" s="204"/>
      <c r="J34" s="204"/>
      <c r="K34" s="204"/>
      <c r="L34" s="204"/>
      <c r="M34" s="207">
        <f>SUM(COUNTIF('Gedragssignaleringslijsten v1'!M34,"X"),COUNTIF('v2'!M34,"X"),COUNTIF('v3'!M34,"X"),COUNTIF('v4'!M34,"X"),COUNTIF('v5'!M34,"X"),COUNTIF('v6'!M34,"X"),COUNTIF('v7'!M34,"X"),COUNTIF('v8'!M34,"X"),COUNTIF('v9'!M34,"X"),COUNTIF('v10'!M34,"X"),COUNTIF(ouders!M34,"X"),COUNTIF(leerling!M34,"X"),COUNTIF('v13'!M34,"X"),COUNTIF('v14'!M34,"X"),COUNTIF('v15'!M34,"X"))</f>
        <v>0</v>
      </c>
      <c r="N34" s="171"/>
      <c r="O34" s="207"/>
      <c r="P34" s="23">
        <f>SUM(COUNTIF('Gedragssignaleringslijsten v1'!P34,"X"),COUNTIF('v2'!P34,"X"),COUNTIF('v3'!P34,"X"),COUNTIF('v4'!P34,"X"),COUNTIF('v5'!P34,"X"),COUNTIF('v6'!P34,"X"),COUNTIF('v7'!P34,"X"),COUNTIF('v8'!P34,"X"),COUNTIF('v9'!P34,"X"),COUNTIF('v10'!P34,"X"),COUNTIF('v13'!P34,"X"),COUNTIF('v14'!P34,"X"),COUNTIF('v15'!P34,"X"))</f>
        <v>0</v>
      </c>
      <c r="Q34" s="202"/>
      <c r="R34" s="51"/>
      <c r="S34" s="51"/>
      <c r="T34" s="51"/>
      <c r="U34" s="51"/>
      <c r="V34" s="51"/>
      <c r="W34" s="51"/>
      <c r="X34" s="51"/>
      <c r="Y34" s="51"/>
    </row>
    <row r="35" spans="1:25" customFormat="1" ht="12.75" customHeight="1" x14ac:dyDescent="0.3">
      <c r="A35" s="186" t="s">
        <v>546</v>
      </c>
      <c r="B35" s="201"/>
      <c r="C35" s="45">
        <f>SUM(COUNTIF('Gedragssignaleringslijsten v1'!C35,"X"),COUNTIF('v2'!C35,"X"),COUNTIF('v3'!C35,"X"),COUNTIF('v4'!C35,"X"),COUNTIF('v5'!C35,"X"),COUNTIF('v6'!C35,"X"),COUNTIF('v7'!C35,"X"),COUNTIF('v8'!C35,"X"),COUNTIF('v9'!C35,"X"),COUNTIF('v10'!C35,"X"),COUNTIF('v13'!C35,"X"),COUNTIF('v14'!C35,"X"),COUNTIF('v15'!C35,"X"))</f>
        <v>0</v>
      </c>
      <c r="D35" s="173"/>
      <c r="E35" s="173"/>
      <c r="F35" s="173"/>
      <c r="G35" s="204"/>
      <c r="H35" s="204"/>
      <c r="I35" s="204"/>
      <c r="J35" s="204"/>
      <c r="K35" s="204"/>
      <c r="L35" s="204"/>
      <c r="M35" s="207">
        <f>SUM(COUNTIF('Gedragssignaleringslijsten v1'!M35,"X"),COUNTIF('v2'!M35,"X"),COUNTIF('v3'!M35,"X"),COUNTIF('v4'!M35,"X"),COUNTIF('v5'!M35,"X"),COUNTIF('v6'!M35,"X"),COUNTIF('v7'!M35,"X"),COUNTIF('v8'!M35,"X"),COUNTIF('v9'!M35,"X"),COUNTIF('v10'!M35,"X"),COUNTIF(ouders!M35,"X"),COUNTIF(leerling!M35,"X"),COUNTIF('v13'!M35,"X"),COUNTIF('v14'!M35,"X"),COUNTIF('v15'!M35,"X"))</f>
        <v>0</v>
      </c>
      <c r="N35" s="171"/>
      <c r="O35" s="207"/>
      <c r="P35" s="23">
        <f>SUM(COUNTIF('Gedragssignaleringslijsten v1'!P35,"X"),COUNTIF('v2'!P35,"X"),COUNTIF('v3'!P35,"X"),COUNTIF('v4'!P35,"X"),COUNTIF('v5'!P35,"X"),COUNTIF('v6'!P35,"X"),COUNTIF('v7'!P35,"X"),COUNTIF('v8'!P35,"X"),COUNTIF('v9'!P35,"X"),COUNTIF('v10'!P35,"X"),COUNTIF('v13'!P35,"X"),COUNTIF('v14'!P35,"X"),COUNTIF('v15'!P35,"X"))</f>
        <v>0</v>
      </c>
      <c r="Q35" s="202"/>
      <c r="R35" s="51"/>
      <c r="S35" s="51"/>
      <c r="T35" s="51"/>
      <c r="U35" s="51"/>
      <c r="V35" s="51"/>
      <c r="W35" s="51"/>
      <c r="X35" s="51"/>
      <c r="Y35" s="51"/>
    </row>
    <row r="36" spans="1:25" customFormat="1" ht="12.75" customHeight="1" x14ac:dyDescent="0.3">
      <c r="A36" s="186" t="s">
        <v>547</v>
      </c>
      <c r="B36" s="201"/>
      <c r="C36" s="45">
        <f>SUM(COUNTIF('Gedragssignaleringslijsten v1'!C36,"X"),COUNTIF('v2'!C36,"X"),COUNTIF('v3'!C36,"X"),COUNTIF('v4'!C36,"X"),COUNTIF('v5'!C36,"X"),COUNTIF('v6'!C36,"X"),COUNTIF('v7'!C36,"X"),COUNTIF('v8'!C36,"X"),COUNTIF('v9'!C36,"X"),COUNTIF('v10'!C36,"X"),COUNTIF('v13'!C36,"X"),COUNTIF('v14'!C36,"X"),COUNTIF('v15'!C36,"X"))</f>
        <v>0</v>
      </c>
      <c r="D36" s="173"/>
      <c r="E36" s="173"/>
      <c r="F36" s="173"/>
      <c r="G36" s="204"/>
      <c r="H36" s="204"/>
      <c r="I36" s="204"/>
      <c r="J36" s="204"/>
      <c r="K36" s="204"/>
      <c r="L36" s="204"/>
      <c r="M36" s="207">
        <f>SUM(COUNTIF('Gedragssignaleringslijsten v1'!M36,"X"),COUNTIF('v2'!M36,"X"),COUNTIF('v3'!M36,"X"),COUNTIF('v4'!M36,"X"),COUNTIF('v5'!M36,"X"),COUNTIF('v6'!M36,"X"),COUNTIF('v7'!M36,"X"),COUNTIF('v8'!M36,"X"),COUNTIF('v9'!M36,"X"),COUNTIF('v10'!M36,"X"),COUNTIF(ouders!M36,"X"),COUNTIF(leerling!M36,"X"),COUNTIF('v13'!M36,"X"),COUNTIF('v14'!M36,"X"),COUNTIF('v15'!M36,"X"))</f>
        <v>0</v>
      </c>
      <c r="N36" s="171"/>
      <c r="O36" s="207"/>
      <c r="P36" s="23">
        <f>SUM(COUNTIF('Gedragssignaleringslijsten v1'!P36,"X"),COUNTIF('v2'!P36,"X"),COUNTIF('v3'!P36,"X"),COUNTIF('v4'!P36,"X"),COUNTIF('v5'!P36,"X"),COUNTIF('v6'!P36,"X"),COUNTIF('v7'!P36,"X"),COUNTIF('v8'!P36,"X"),COUNTIF('v9'!P36,"X"),COUNTIF('v10'!P36,"X"),COUNTIF('v13'!P36,"X"),COUNTIF('v14'!P36,"X"),COUNTIF('v15'!P36,"X"))</f>
        <v>0</v>
      </c>
      <c r="Q36" s="202"/>
      <c r="R36" s="51"/>
      <c r="S36" s="51"/>
      <c r="T36" s="51"/>
      <c r="U36" s="51"/>
      <c r="V36" s="51"/>
      <c r="W36" s="51"/>
      <c r="X36" s="51"/>
      <c r="Y36" s="51"/>
    </row>
    <row r="37" spans="1:25" customFormat="1" ht="12.75" customHeight="1" x14ac:dyDescent="0.3">
      <c r="A37" s="186" t="s">
        <v>548</v>
      </c>
      <c r="B37" s="201"/>
      <c r="C37" s="45">
        <f>SUM(COUNTIF('Gedragssignaleringslijsten v1'!C37,"X"),COUNTIF('v2'!C37,"X"),COUNTIF('v3'!C37,"X"),COUNTIF('v4'!C37,"X"),COUNTIF('v5'!C37,"X"),COUNTIF('v6'!C37,"X"),COUNTIF('v7'!C37,"X"),COUNTIF('v8'!C37,"X"),COUNTIF('v9'!C37,"X"),COUNTIF('v10'!C37,"X"),COUNTIF('v13'!C37,"X"),COUNTIF('v14'!C37,"X"),COUNTIF('v15'!C37,"X"))</f>
        <v>0</v>
      </c>
      <c r="D37" s="173"/>
      <c r="E37" s="173"/>
      <c r="F37" s="173"/>
      <c r="G37" s="204"/>
      <c r="H37" s="204"/>
      <c r="I37" s="204"/>
      <c r="J37" s="204"/>
      <c r="K37" s="204"/>
      <c r="L37" s="204"/>
      <c r="M37" s="207">
        <f>SUM(COUNTIF('Gedragssignaleringslijsten v1'!M37,"X"),COUNTIF('v2'!M37,"X"),COUNTIF('v3'!M37,"X"),COUNTIF('v4'!M37,"X"),COUNTIF('v5'!M37,"X"),COUNTIF('v6'!M37,"X"),COUNTIF('v7'!M37,"X"),COUNTIF('v8'!M37,"X"),COUNTIF('v9'!M37,"X"),COUNTIF('v10'!M37,"X"),COUNTIF(ouders!M37,"X"),COUNTIF(leerling!M37,"X"),COUNTIF('v13'!M37,"X"),COUNTIF('v14'!M37,"X"),COUNTIF('v15'!M37,"X"))</f>
        <v>0</v>
      </c>
      <c r="N37" s="171"/>
      <c r="O37" s="207"/>
      <c r="P37" s="23">
        <f>SUM(COUNTIF('Gedragssignaleringslijsten v1'!P37,"X"),COUNTIF('v2'!P37,"X"),COUNTIF('v3'!P37,"X"),COUNTIF('v4'!P37,"X"),COUNTIF('v5'!P37,"X"),COUNTIF('v6'!P37,"X"),COUNTIF('v7'!P37,"X"),COUNTIF('v8'!P37,"X"),COUNTIF('v9'!P37,"X"),COUNTIF('v10'!P37,"X"),COUNTIF('v13'!P37,"X"),COUNTIF('v14'!P37,"X"),COUNTIF('v15'!P37,"X"))</f>
        <v>0</v>
      </c>
      <c r="Q37" s="202"/>
      <c r="R37" s="51"/>
      <c r="S37" s="51"/>
      <c r="T37" s="51"/>
      <c r="U37" s="51"/>
      <c r="V37" s="51"/>
      <c r="W37" s="51"/>
      <c r="X37" s="51"/>
      <c r="Y37" s="51"/>
    </row>
    <row r="38" spans="1:25" customFormat="1" ht="12.75" customHeight="1" thickBot="1" x14ac:dyDescent="0.35">
      <c r="A38" s="187" t="s">
        <v>549</v>
      </c>
      <c r="B38" s="201"/>
      <c r="C38" s="45">
        <f>SUM(COUNTIF('Gedragssignaleringslijsten v1'!C38,"X"),COUNTIF('v2'!C38,"X"),COUNTIF('v3'!C38,"X"),COUNTIF('v4'!C38,"X"),COUNTIF('v5'!C38,"X"),COUNTIF('v6'!C38,"X"),COUNTIF('v7'!C38,"X"),COUNTIF('v8'!C38,"X"),COUNTIF('v9'!C38,"X"),COUNTIF('v10'!C38,"X"),COUNTIF('v13'!C38,"X"),COUNTIF('v14'!C38,"X"),COUNTIF('v15'!C38,"X"))</f>
        <v>0</v>
      </c>
      <c r="D38" s="173"/>
      <c r="E38" s="173"/>
      <c r="F38" s="173"/>
      <c r="G38" s="204"/>
      <c r="H38" s="204"/>
      <c r="I38" s="204"/>
      <c r="J38" s="204"/>
      <c r="K38" s="204"/>
      <c r="L38" s="204"/>
      <c r="M38" s="207">
        <f>SUM(COUNTIF('Gedragssignaleringslijsten v1'!M38,"X"),COUNTIF('v2'!M38,"X"),COUNTIF('v3'!M38,"X"),COUNTIF('v4'!M38,"X"),COUNTIF('v5'!M38,"X"),COUNTIF('v6'!M38,"X"),COUNTIF('v7'!M38,"X"),COUNTIF('v8'!M38,"X"),COUNTIF('v9'!M38,"X"),COUNTIF('v10'!M38,"X"),COUNTIF(ouders!M38,"X"),COUNTIF(leerling!M38,"X"),COUNTIF('v13'!M38,"X"),COUNTIF('v14'!M38,"X"),COUNTIF('v15'!M38,"X"))</f>
        <v>0</v>
      </c>
      <c r="N38" s="171"/>
      <c r="O38" s="207"/>
      <c r="P38" s="23">
        <f>SUM(COUNTIF('Gedragssignaleringslijsten v1'!P38,"X"),COUNTIF('v2'!P38,"X"),COUNTIF('v3'!P38,"X"),COUNTIF('v4'!P38,"X"),COUNTIF('v5'!P38,"X"),COUNTIF('v6'!P38,"X"),COUNTIF('v7'!P38,"X"),COUNTIF('v8'!P38,"X"),COUNTIF('v9'!P38,"X"),COUNTIF('v10'!P38,"X"),COUNTIF('v13'!P38,"X"),COUNTIF('v14'!P38,"X"),COUNTIF('v15'!P38,"X"))</f>
        <v>0</v>
      </c>
      <c r="Q38" s="202"/>
      <c r="R38" s="51"/>
      <c r="S38" s="51"/>
      <c r="T38" s="51"/>
      <c r="U38" s="51"/>
      <c r="V38" s="51"/>
      <c r="W38" s="51"/>
      <c r="X38" s="51"/>
      <c r="Y38" s="51"/>
    </row>
    <row r="39" spans="1:25" customFormat="1" ht="16.5" customHeight="1" thickBot="1" x14ac:dyDescent="0.35">
      <c r="A39" s="189" t="s">
        <v>206</v>
      </c>
      <c r="B39" s="209"/>
      <c r="C39" s="171"/>
      <c r="D39" s="173"/>
      <c r="E39" s="173"/>
      <c r="F39" s="173"/>
      <c r="G39" s="201"/>
      <c r="H39" s="201"/>
      <c r="I39" s="201"/>
      <c r="J39" s="201"/>
      <c r="K39" s="201"/>
      <c r="L39" s="201"/>
      <c r="M39" s="171"/>
      <c r="N39" s="171"/>
      <c r="O39" s="171"/>
      <c r="P39" s="174"/>
      <c r="Q39" s="201"/>
      <c r="R39" s="18"/>
      <c r="S39" s="18"/>
      <c r="T39" s="18"/>
      <c r="U39" s="18"/>
      <c r="V39" s="18"/>
      <c r="W39" s="18"/>
      <c r="X39" s="18"/>
      <c r="Y39" s="18"/>
    </row>
    <row r="40" spans="1:25" customFormat="1" ht="12.75" customHeight="1" x14ac:dyDescent="0.3">
      <c r="A40" s="185" t="s">
        <v>550</v>
      </c>
      <c r="B40" s="201"/>
      <c r="C40" s="45">
        <f>SUM(COUNTIF('Gedragssignaleringslijsten v1'!C40,"X"),COUNTIF('v2'!C40,"X"),COUNTIF('v3'!C40,"X"),COUNTIF('v4'!C40,"X"),COUNTIF('v5'!C40,"X"),COUNTIF('v6'!C40,"X"),COUNTIF('v7'!C40,"X"),COUNTIF('v8'!C40,"X"),COUNTIF('v9'!C40,"X"),COUNTIF('v10'!C40,"X"),COUNTIF('v13'!C40,"X"),COUNTIF('v14'!C40,"X"),COUNTIF('v15'!C40,"X"))</f>
        <v>0</v>
      </c>
      <c r="D40" s="173"/>
      <c r="E40" s="173"/>
      <c r="F40" s="173"/>
      <c r="G40" s="204"/>
      <c r="H40" s="204"/>
      <c r="I40" s="204"/>
      <c r="J40" s="204"/>
      <c r="K40" s="204"/>
      <c r="L40" s="204"/>
      <c r="M40" s="207">
        <f>SUM(COUNTIF('Gedragssignaleringslijsten v1'!M40,"X"),COUNTIF('v2'!M40,"X"),COUNTIF('v3'!M40,"X"),COUNTIF('v4'!M40,"X"),COUNTIF('v5'!M40,"X"),COUNTIF('v6'!M40,"X"),COUNTIF('v7'!M40,"X"),COUNTIF('v8'!M40,"X"),COUNTIF('v9'!M40,"X"),COUNTIF('v10'!M40,"X"),COUNTIF(ouders!M40,"X"),COUNTIF(leerling!M40,"X"),COUNTIF('v13'!M40,"X"),COUNTIF('v14'!M40,"X"),COUNTIF('v15'!M40,"X"))</f>
        <v>0</v>
      </c>
      <c r="N40" s="171"/>
      <c r="O40" s="207"/>
      <c r="P40" s="23">
        <f>SUM(COUNTIF('Gedragssignaleringslijsten v1'!P40,"X"),COUNTIF('v2'!P40,"X"),COUNTIF('v3'!P40,"X"),COUNTIF('v4'!P40,"X"),COUNTIF('v5'!P40,"X"),COUNTIF('v6'!P40,"X"),COUNTIF('v7'!P40,"X"),COUNTIF('v8'!P40,"X"),COUNTIF('v9'!P40,"X"),COUNTIF('v10'!P40,"X"),COUNTIF('v13'!P40,"X"),COUNTIF('v14'!P40,"X"),COUNTIF('v15'!P40,"X"))</f>
        <v>0</v>
      </c>
      <c r="Q40" s="202"/>
      <c r="R40" s="51"/>
      <c r="S40" s="51"/>
      <c r="T40" s="51"/>
      <c r="U40" s="51"/>
      <c r="V40" s="51"/>
      <c r="W40" s="51"/>
      <c r="X40" s="51"/>
      <c r="Y40" s="51"/>
    </row>
    <row r="41" spans="1:25" customFormat="1" ht="12.75" customHeight="1" x14ac:dyDescent="0.3">
      <c r="A41" s="186" t="s">
        <v>551</v>
      </c>
      <c r="B41" s="201"/>
      <c r="C41" s="45">
        <f>SUM(COUNTIF('Gedragssignaleringslijsten v1'!C41,"X"),COUNTIF('v2'!C41,"X"),COUNTIF('v3'!C41,"X"),COUNTIF('v4'!C41,"X"),COUNTIF('v5'!C41,"X"),COUNTIF('v6'!C41,"X"),COUNTIF('v7'!C41,"X"),COUNTIF('v8'!C41,"X"),COUNTIF('v9'!C41,"X"),COUNTIF('v10'!C41,"X"),COUNTIF('v13'!C41,"X"),COUNTIF('v14'!C41,"X"),COUNTIF('v15'!C41,"X"))</f>
        <v>0</v>
      </c>
      <c r="D41" s="173"/>
      <c r="E41" s="173"/>
      <c r="F41" s="173"/>
      <c r="G41" s="204"/>
      <c r="H41" s="204"/>
      <c r="I41" s="204"/>
      <c r="J41" s="204"/>
      <c r="K41" s="204"/>
      <c r="L41" s="204"/>
      <c r="M41" s="207">
        <f>SUM(COUNTIF('Gedragssignaleringslijsten v1'!M41,"X"),COUNTIF('v2'!M41,"X"),COUNTIF('v3'!M41,"X"),COUNTIF('v4'!M41,"X"),COUNTIF('v5'!M41,"X"),COUNTIF('v6'!M41,"X"),COUNTIF('v7'!M41,"X"),COUNTIF('v8'!M41,"X"),COUNTIF('v9'!M41,"X"),COUNTIF('v10'!M41,"X"),COUNTIF(ouders!M41,"X"),COUNTIF(leerling!M41,"X"),COUNTIF('v13'!M41,"X"),COUNTIF('v14'!M41,"X"),COUNTIF('v15'!M41,"X"))</f>
        <v>0</v>
      </c>
      <c r="N41" s="171"/>
      <c r="O41" s="207"/>
      <c r="P41" s="23">
        <f>SUM(COUNTIF('Gedragssignaleringslijsten v1'!P41,"X"),COUNTIF('v2'!P41,"X"),COUNTIF('v3'!P41,"X"),COUNTIF('v4'!P41,"X"),COUNTIF('v5'!P41,"X"),COUNTIF('v6'!P41,"X"),COUNTIF('v7'!P41,"X"),COUNTIF('v8'!P41,"X"),COUNTIF('v9'!P41,"X"),COUNTIF('v10'!P41,"X"),COUNTIF('v13'!P41,"X"),COUNTIF('v14'!P41,"X"),COUNTIF('v15'!P41,"X"))</f>
        <v>0</v>
      </c>
      <c r="Q41" s="202"/>
      <c r="R41" s="51"/>
      <c r="S41" s="51"/>
      <c r="T41" s="51"/>
      <c r="U41" s="51"/>
      <c r="V41" s="51"/>
      <c r="W41" s="51"/>
      <c r="X41" s="51"/>
      <c r="Y41" s="51"/>
    </row>
    <row r="42" spans="1:25" customFormat="1" ht="12.75" customHeight="1" x14ac:dyDescent="0.3">
      <c r="A42" s="186" t="s">
        <v>552</v>
      </c>
      <c r="B42" s="201"/>
      <c r="C42" s="45">
        <f>SUM(COUNTIF('Gedragssignaleringslijsten v1'!C42,"X"),COUNTIF('v2'!C42,"X"),COUNTIF('v3'!C42,"X"),COUNTIF('v4'!C42,"X"),COUNTIF('v5'!C42,"X"),COUNTIF('v6'!C42,"X"),COUNTIF('v7'!C42,"X"),COUNTIF('v8'!C42,"X"),COUNTIF('v9'!C42,"X"),COUNTIF('v10'!C42,"X"),COUNTIF('v13'!C42,"X"),COUNTIF('v14'!C42,"X"),COUNTIF('v15'!C42,"X"))</f>
        <v>0</v>
      </c>
      <c r="D42" s="173"/>
      <c r="E42" s="173"/>
      <c r="F42" s="173"/>
      <c r="G42" s="204"/>
      <c r="H42" s="204"/>
      <c r="I42" s="204"/>
      <c r="J42" s="204"/>
      <c r="K42" s="204"/>
      <c r="L42" s="204"/>
      <c r="M42" s="207">
        <f>SUM(COUNTIF('Gedragssignaleringslijsten v1'!M42,"X"),COUNTIF('v2'!M42,"X"),COUNTIF('v3'!M42,"X"),COUNTIF('v4'!M42,"X"),COUNTIF('v5'!M42,"X"),COUNTIF('v6'!M42,"X"),COUNTIF('v7'!M42,"X"),COUNTIF('v8'!M42,"X"),COUNTIF('v9'!M42,"X"),COUNTIF('v10'!M42,"X"),COUNTIF(ouders!M42,"X"),COUNTIF(leerling!M42,"X"),COUNTIF('v13'!M42,"X"),COUNTIF('v14'!M42,"X"),COUNTIF('v15'!M42,"X"))</f>
        <v>0</v>
      </c>
      <c r="N42" s="171"/>
      <c r="O42" s="207"/>
      <c r="P42" s="23">
        <f>SUM(COUNTIF('Gedragssignaleringslijsten v1'!P42,"X"),COUNTIF('v2'!P42,"X"),COUNTIF('v3'!P42,"X"),COUNTIF('v4'!P42,"X"),COUNTIF('v5'!P42,"X"),COUNTIF('v6'!P42,"X"),COUNTIF('v7'!P42,"X"),COUNTIF('v8'!P42,"X"),COUNTIF('v9'!P42,"X"),COUNTIF('v10'!P42,"X"),COUNTIF('v13'!P42,"X"),COUNTIF('v14'!P42,"X"),COUNTIF('v15'!P42,"X"))</f>
        <v>0</v>
      </c>
      <c r="Q42" s="202"/>
      <c r="R42" s="51"/>
      <c r="S42" s="51"/>
      <c r="T42" s="51"/>
      <c r="U42" s="51"/>
      <c r="V42" s="51"/>
      <c r="W42" s="51"/>
      <c r="X42" s="51"/>
      <c r="Y42" s="51"/>
    </row>
    <row r="43" spans="1:25" customFormat="1" ht="12.75" customHeight="1" x14ac:dyDescent="0.3">
      <c r="A43" s="186" t="s">
        <v>185</v>
      </c>
      <c r="B43" s="201"/>
      <c r="C43" s="45">
        <f>SUM(COUNTIF('Gedragssignaleringslijsten v1'!C43,"X"),COUNTIF('v2'!C43,"X"),COUNTIF('v3'!C43,"X"),COUNTIF('v4'!C43,"X"),COUNTIF('v5'!C43,"X"),COUNTIF('v6'!C43,"X"),COUNTIF('v7'!C43,"X"),COUNTIF('v8'!C43,"X"),COUNTIF('v9'!C43,"X"),COUNTIF('v10'!C43,"X"),COUNTIF('v13'!C43,"X"),COUNTIF('v14'!C43,"X"),COUNTIF('v15'!C43,"X"))</f>
        <v>0</v>
      </c>
      <c r="D43" s="173"/>
      <c r="E43" s="173"/>
      <c r="F43" s="173"/>
      <c r="G43" s="204"/>
      <c r="H43" s="204"/>
      <c r="I43" s="204"/>
      <c r="J43" s="204"/>
      <c r="K43" s="204"/>
      <c r="L43" s="204"/>
      <c r="M43" s="207">
        <f>SUM(COUNTIF('Gedragssignaleringslijsten v1'!M43,"X"),COUNTIF('v2'!M43,"X"),COUNTIF('v3'!M43,"X"),COUNTIF('v4'!M43,"X"),COUNTIF('v5'!M43,"X"),COUNTIF('v6'!M43,"X"),COUNTIF('v7'!M43,"X"),COUNTIF('v8'!M43,"X"),COUNTIF('v9'!M43,"X"),COUNTIF('v10'!M43,"X"),COUNTIF(ouders!M43,"X"),COUNTIF(leerling!M43,"X"),COUNTIF('v13'!M43,"X"),COUNTIF('v14'!M43,"X"),COUNTIF('v15'!M43,"X"))</f>
        <v>0</v>
      </c>
      <c r="N43" s="171"/>
      <c r="O43" s="207"/>
      <c r="P43" s="23">
        <f>SUM(COUNTIF('Gedragssignaleringslijsten v1'!P43,"X"),COUNTIF('v2'!P43,"X"),COUNTIF('v3'!P43,"X"),COUNTIF('v4'!P43,"X"),COUNTIF('v5'!P43,"X"),COUNTIF('v6'!P43,"X"),COUNTIF('v7'!P43,"X"),COUNTIF('v8'!P43,"X"),COUNTIF('v9'!P43,"X"),COUNTIF('v10'!P43,"X"),COUNTIF('v13'!P43,"X"),COUNTIF('v14'!P43,"X"),COUNTIF('v15'!P43,"X"))</f>
        <v>0</v>
      </c>
      <c r="Q43" s="202"/>
      <c r="R43" s="51"/>
      <c r="S43" s="51"/>
      <c r="T43" s="51"/>
      <c r="U43" s="51"/>
      <c r="V43" s="51"/>
      <c r="W43" s="51"/>
      <c r="X43" s="51"/>
      <c r="Y43" s="51"/>
    </row>
    <row r="44" spans="1:25" customFormat="1" ht="12.75" customHeight="1" x14ac:dyDescent="0.3">
      <c r="A44" s="186" t="s">
        <v>553</v>
      </c>
      <c r="B44" s="201"/>
      <c r="C44" s="45">
        <f>SUM(COUNTIF('Gedragssignaleringslijsten v1'!C44,"X"),COUNTIF('v2'!C44,"X"),COUNTIF('v3'!C44,"X"),COUNTIF('v4'!C44,"X"),COUNTIF('v5'!C44,"X"),COUNTIF('v6'!C44,"X"),COUNTIF('v7'!C44,"X"),COUNTIF('v8'!C44,"X"),COUNTIF('v9'!C44,"X"),COUNTIF('v10'!C44,"X"),COUNTIF('v13'!C44,"X"),COUNTIF('v14'!C44,"X"),COUNTIF('v15'!C44,"X"))</f>
        <v>0</v>
      </c>
      <c r="D44" s="173"/>
      <c r="E44" s="173"/>
      <c r="F44" s="173"/>
      <c r="G44" s="204"/>
      <c r="H44" s="204"/>
      <c r="I44" s="204"/>
      <c r="J44" s="204"/>
      <c r="K44" s="204"/>
      <c r="L44" s="204"/>
      <c r="M44" s="207">
        <f>SUM(COUNTIF('Gedragssignaleringslijsten v1'!M44,"X"),COUNTIF('v2'!M44,"X"),COUNTIF('v3'!M44,"X"),COUNTIF('v4'!M44,"X"),COUNTIF('v5'!M44,"X"),COUNTIF('v6'!M44,"X"),COUNTIF('v7'!M44,"X"),COUNTIF('v8'!M44,"X"),COUNTIF('v9'!M44,"X"),COUNTIF('v10'!M44,"X"),COUNTIF(ouders!M44,"X"),COUNTIF(leerling!M44,"X"),COUNTIF('v13'!M44,"X"),COUNTIF('v14'!M44,"X"),COUNTIF('v15'!M44,"X"))</f>
        <v>0</v>
      </c>
      <c r="N44" s="171"/>
      <c r="O44" s="207"/>
      <c r="P44" s="23">
        <f>SUM(COUNTIF('Gedragssignaleringslijsten v1'!P44,"X"),COUNTIF('v2'!P44,"X"),COUNTIF('v3'!P44,"X"),COUNTIF('v4'!P44,"X"),COUNTIF('v5'!P44,"X"),COUNTIF('v6'!P44,"X"),COUNTIF('v7'!P44,"X"),COUNTIF('v8'!P44,"X"),COUNTIF('v9'!P44,"X"),COUNTIF('v10'!P44,"X"),COUNTIF('v13'!P44,"X"),COUNTIF('v14'!P44,"X"),COUNTIF('v15'!P44,"X"))</f>
        <v>0</v>
      </c>
      <c r="Q44" s="202"/>
      <c r="R44" s="51"/>
      <c r="S44" s="51"/>
      <c r="T44" s="51"/>
      <c r="U44" s="51"/>
      <c r="V44" s="51"/>
      <c r="W44" s="51"/>
      <c r="X44" s="51"/>
      <c r="Y44" s="51"/>
    </row>
    <row r="45" spans="1:25" customFormat="1" ht="12.75" customHeight="1" x14ac:dyDescent="0.3">
      <c r="A45" s="186" t="s">
        <v>554</v>
      </c>
      <c r="B45" s="201"/>
      <c r="C45" s="45">
        <f>SUM(COUNTIF('Gedragssignaleringslijsten v1'!C45,"X"),COUNTIF('v2'!C45,"X"),COUNTIF('v3'!C45,"X"),COUNTIF('v4'!C45,"X"),COUNTIF('v5'!C45,"X"),COUNTIF('v6'!C45,"X"),COUNTIF('v7'!C45,"X"),COUNTIF('v8'!C45,"X"),COUNTIF('v9'!C45,"X"),COUNTIF('v10'!C45,"X"),COUNTIF('v13'!C45,"X"),COUNTIF('v14'!C45,"X"),COUNTIF('v15'!C45,"X"))</f>
        <v>0</v>
      </c>
      <c r="D45" s="173"/>
      <c r="E45" s="173"/>
      <c r="F45" s="173"/>
      <c r="G45" s="204"/>
      <c r="H45" s="204"/>
      <c r="I45" s="204"/>
      <c r="J45" s="204"/>
      <c r="K45" s="204"/>
      <c r="L45" s="204"/>
      <c r="M45" s="207">
        <f>SUM(COUNTIF('Gedragssignaleringslijsten v1'!M45,"X"),COUNTIF('v2'!M45,"X"),COUNTIF('v3'!M45,"X"),COUNTIF('v4'!M45,"X"),COUNTIF('v5'!M45,"X"),COUNTIF('v6'!M45,"X"),COUNTIF('v7'!M45,"X"),COUNTIF('v8'!M45,"X"),COUNTIF('v9'!M45,"X"),COUNTIF('v10'!M45,"X"),COUNTIF(ouders!M45,"X"),COUNTIF(leerling!M45,"X"),COUNTIF('v13'!M45,"X"),COUNTIF('v14'!M45,"X"),COUNTIF('v15'!M45,"X"))</f>
        <v>0</v>
      </c>
      <c r="N45" s="171"/>
      <c r="O45" s="207"/>
      <c r="P45" s="23">
        <f>SUM(COUNTIF('Gedragssignaleringslijsten v1'!P45,"X"),COUNTIF('v2'!P45,"X"),COUNTIF('v3'!P45,"X"),COUNTIF('v4'!P45,"X"),COUNTIF('v5'!P45,"X"),COUNTIF('v6'!P45,"X"),COUNTIF('v7'!P45,"X"),COUNTIF('v8'!P45,"X"),COUNTIF('v9'!P45,"X"),COUNTIF('v10'!P45,"X"),COUNTIF('v13'!P45,"X"),COUNTIF('v14'!P45,"X"),COUNTIF('v15'!P45,"X"))</f>
        <v>0</v>
      </c>
      <c r="Q45" s="202"/>
      <c r="R45" s="51"/>
      <c r="S45" s="51"/>
      <c r="T45" s="51"/>
      <c r="U45" s="51"/>
      <c r="V45" s="51"/>
      <c r="W45" s="51"/>
      <c r="X45" s="51"/>
      <c r="Y45" s="51"/>
    </row>
    <row r="46" spans="1:25" customFormat="1" ht="12.75" customHeight="1" x14ac:dyDescent="0.3">
      <c r="A46" s="186" t="s">
        <v>208</v>
      </c>
      <c r="B46" s="201"/>
      <c r="C46" s="45">
        <f>SUM(COUNTIF('Gedragssignaleringslijsten v1'!C46,"X"),COUNTIF('v2'!C46,"X"),COUNTIF('v3'!C46,"X"),COUNTIF('v4'!C46,"X"),COUNTIF('v5'!C46,"X"),COUNTIF('v6'!C46,"X"),COUNTIF('v7'!C46,"X"),COUNTIF('v8'!C46,"X"),COUNTIF('v9'!C46,"X"),COUNTIF('v10'!C46,"X"),COUNTIF('v13'!C46,"X"),COUNTIF('v14'!C46,"X"),COUNTIF('v15'!C46,"X"))</f>
        <v>0</v>
      </c>
      <c r="D46" s="173"/>
      <c r="E46" s="173"/>
      <c r="F46" s="173"/>
      <c r="G46" s="204"/>
      <c r="H46" s="204"/>
      <c r="I46" s="204"/>
      <c r="J46" s="204"/>
      <c r="K46" s="204"/>
      <c r="L46" s="204"/>
      <c r="M46" s="207">
        <f>SUM(COUNTIF('Gedragssignaleringslijsten v1'!M46,"X"),COUNTIF('v2'!M46,"X"),COUNTIF('v3'!M46,"X"),COUNTIF('v4'!M46,"X"),COUNTIF('v5'!M46,"X"),COUNTIF('v6'!M46,"X"),COUNTIF('v7'!M46,"X"),COUNTIF('v8'!M46,"X"),COUNTIF('v9'!M46,"X"),COUNTIF('v10'!M46,"X"),COUNTIF(ouders!M46,"X"),COUNTIF(leerling!M46,"X"),COUNTIF('v13'!M46,"X"),COUNTIF('v14'!M46,"X"),COUNTIF('v15'!M46,"X"))</f>
        <v>0</v>
      </c>
      <c r="N46" s="171"/>
      <c r="O46" s="207"/>
      <c r="P46" s="23">
        <f>SUM(COUNTIF('Gedragssignaleringslijsten v1'!P46,"X"),COUNTIF('v2'!P46,"X"),COUNTIF('v3'!P46,"X"),COUNTIF('v4'!P46,"X"),COUNTIF('v5'!P46,"X"),COUNTIF('v6'!P46,"X"),COUNTIF('v7'!P46,"X"),COUNTIF('v8'!P46,"X"),COUNTIF('v9'!P46,"X"),COUNTIF('v10'!P46,"X"),COUNTIF('v13'!P46,"X"),COUNTIF('v14'!P46,"X"),COUNTIF('v15'!P46,"X"))</f>
        <v>0</v>
      </c>
      <c r="Q46" s="202"/>
      <c r="R46" s="51"/>
      <c r="S46" s="51"/>
      <c r="T46" s="51"/>
      <c r="U46" s="51"/>
      <c r="V46" s="51"/>
      <c r="W46" s="51"/>
      <c r="X46" s="51"/>
      <c r="Y46" s="51"/>
    </row>
    <row r="47" spans="1:25" customFormat="1" ht="12.75" customHeight="1" x14ac:dyDescent="0.3">
      <c r="A47" s="186" t="s">
        <v>0</v>
      </c>
      <c r="B47" s="201"/>
      <c r="C47" s="45">
        <f>SUM(COUNTIF('Gedragssignaleringslijsten v1'!C47,"X"),COUNTIF('v2'!C47,"X"),COUNTIF('v3'!C47,"X"),COUNTIF('v4'!C47,"X"),COUNTIF('v5'!C47,"X"),COUNTIF('v6'!C47,"X"),COUNTIF('v7'!C47,"X"),COUNTIF('v8'!C47,"X"),COUNTIF('v9'!C47,"X"),COUNTIF('v10'!C47,"X"),COUNTIF('v13'!C47,"X"),COUNTIF('v14'!C47,"X"),COUNTIF('v15'!C47,"X"))</f>
        <v>0</v>
      </c>
      <c r="D47" s="173"/>
      <c r="E47" s="173"/>
      <c r="F47" s="173"/>
      <c r="G47" s="204"/>
      <c r="H47" s="204"/>
      <c r="I47" s="204"/>
      <c r="J47" s="204"/>
      <c r="K47" s="204"/>
      <c r="L47" s="204"/>
      <c r="M47" s="207">
        <f>SUM(COUNTIF('Gedragssignaleringslijsten v1'!M47,"X"),COUNTIF('v2'!M47,"X"),COUNTIF('v3'!M47,"X"),COUNTIF('v4'!M47,"X"),COUNTIF('v5'!M47,"X"),COUNTIF('v6'!M47,"X"),COUNTIF('v7'!M47,"X"),COUNTIF('v8'!M47,"X"),COUNTIF('v9'!M47,"X"),COUNTIF('v10'!M47,"X"),COUNTIF(ouders!M47,"X"),COUNTIF(leerling!M47,"X"),COUNTIF('v13'!M47,"X"),COUNTIF('v14'!M47,"X"),COUNTIF('v15'!M47,"X"))</f>
        <v>0</v>
      </c>
      <c r="N47" s="171"/>
      <c r="O47" s="207"/>
      <c r="P47" s="23">
        <f>SUM(COUNTIF('Gedragssignaleringslijsten v1'!P47,"X"),COUNTIF('v2'!P47,"X"),COUNTIF('v3'!P47,"X"),COUNTIF('v4'!P47,"X"),COUNTIF('v5'!P47,"X"),COUNTIF('v6'!P47,"X"),COUNTIF('v7'!P47,"X"),COUNTIF('v8'!P47,"X"),COUNTIF('v9'!P47,"X"),COUNTIF('v10'!P47,"X"),COUNTIF('v13'!P47,"X"),COUNTIF('v14'!P47,"X"),COUNTIF('v15'!P47,"X"))</f>
        <v>0</v>
      </c>
      <c r="Q47" s="202"/>
      <c r="R47" s="51"/>
      <c r="S47" s="51"/>
      <c r="T47" s="51"/>
      <c r="U47" s="51"/>
      <c r="V47" s="51"/>
      <c r="W47" s="51"/>
      <c r="X47" s="51"/>
      <c r="Y47" s="51"/>
    </row>
    <row r="48" spans="1:25" customFormat="1" ht="12.75" customHeight="1" x14ac:dyDescent="0.3">
      <c r="A48" s="186" t="s">
        <v>1</v>
      </c>
      <c r="B48" s="201"/>
      <c r="C48" s="45">
        <f>SUM(COUNTIF('Gedragssignaleringslijsten v1'!C48,"X"),COUNTIF('v2'!C48,"X"),COUNTIF('v3'!C48,"X"),COUNTIF('v4'!C48,"X"),COUNTIF('v5'!C48,"X"),COUNTIF('v6'!C48,"X"),COUNTIF('v7'!C48,"X"),COUNTIF('v8'!C48,"X"),COUNTIF('v9'!C48,"X"),COUNTIF('v10'!C48,"X"),COUNTIF('v13'!C48,"X"),COUNTIF('v14'!C48,"X"),COUNTIF('v15'!C48,"X"))</f>
        <v>0</v>
      </c>
      <c r="D48" s="173"/>
      <c r="E48" s="173"/>
      <c r="F48" s="173"/>
      <c r="G48" s="204"/>
      <c r="H48" s="204"/>
      <c r="I48" s="204"/>
      <c r="J48" s="204"/>
      <c r="K48" s="204"/>
      <c r="L48" s="204"/>
      <c r="M48" s="207">
        <f>SUM(COUNTIF('Gedragssignaleringslijsten v1'!M48,"X"),COUNTIF('v2'!M48,"X"),COUNTIF('v3'!M48,"X"),COUNTIF('v4'!M48,"X"),COUNTIF('v5'!M48,"X"),COUNTIF('v6'!M48,"X"),COUNTIF('v7'!M48,"X"),COUNTIF('v8'!M48,"X"),COUNTIF('v9'!M48,"X"),COUNTIF('v10'!M48,"X"),COUNTIF(ouders!M48,"X"),COUNTIF(leerling!M48,"X"),COUNTIF('v13'!M48,"X"),COUNTIF('v14'!M48,"X"),COUNTIF('v15'!M48,"X"))</f>
        <v>0</v>
      </c>
      <c r="N48" s="171"/>
      <c r="O48" s="207"/>
      <c r="P48" s="23">
        <f>SUM(COUNTIF('Gedragssignaleringslijsten v1'!P48,"X"),COUNTIF('v2'!P48,"X"),COUNTIF('v3'!P48,"X"),COUNTIF('v4'!P48,"X"),COUNTIF('v5'!P48,"X"),COUNTIF('v6'!P48,"X"),COUNTIF('v7'!P48,"X"),COUNTIF('v8'!P48,"X"),COUNTIF('v9'!P48,"X"),COUNTIF('v10'!P48,"X"),COUNTIF('v13'!P48,"X"),COUNTIF('v14'!P48,"X"),COUNTIF('v15'!P48,"X"))</f>
        <v>0</v>
      </c>
      <c r="Q48" s="202"/>
      <c r="R48" s="51"/>
      <c r="S48" s="51"/>
      <c r="T48" s="51"/>
      <c r="U48" s="51"/>
      <c r="V48" s="51"/>
      <c r="W48" s="51"/>
      <c r="X48" s="51"/>
      <c r="Y48" s="51"/>
    </row>
    <row r="49" spans="1:25" customFormat="1" ht="12.75" customHeight="1" x14ac:dyDescent="0.3">
      <c r="A49" s="186" t="s">
        <v>205</v>
      </c>
      <c r="B49" s="201"/>
      <c r="C49" s="45">
        <f>SUM(COUNTIF('Gedragssignaleringslijsten v1'!C49,"X"),COUNTIF('v2'!C49,"X"),COUNTIF('v3'!C49,"X"),COUNTIF('v4'!C49,"X"),COUNTIF('v5'!C49,"X"),COUNTIF('v6'!C49,"X"),COUNTIF('v7'!C49,"X"),COUNTIF('v8'!C49,"X"),COUNTIF('v9'!C49,"X"),COUNTIF('v10'!C49,"X"),COUNTIF('v13'!C49,"X"),COUNTIF('v14'!C49,"X"),COUNTIF('v15'!C49,"X"))</f>
        <v>0</v>
      </c>
      <c r="D49" s="173"/>
      <c r="E49" s="173"/>
      <c r="F49" s="173"/>
      <c r="G49" s="204"/>
      <c r="H49" s="204"/>
      <c r="I49" s="204"/>
      <c r="J49" s="204"/>
      <c r="K49" s="204"/>
      <c r="L49" s="204"/>
      <c r="M49" s="207">
        <f>SUM(COUNTIF('Gedragssignaleringslijsten v1'!M49,"X"),COUNTIF('v2'!M49,"X"),COUNTIF('v3'!M49,"X"),COUNTIF('v4'!M49,"X"),COUNTIF('v5'!M49,"X"),COUNTIF('v6'!M49,"X"),COUNTIF('v7'!M49,"X"),COUNTIF('v8'!M49,"X"),COUNTIF('v9'!M49,"X"),COUNTIF('v10'!M49,"X"),COUNTIF(ouders!M49,"X"),COUNTIF(leerling!M49,"X"),COUNTIF('v13'!M49,"X"),COUNTIF('v14'!M49,"X"),COUNTIF('v15'!M49,"X"))</f>
        <v>0</v>
      </c>
      <c r="N49" s="171"/>
      <c r="O49" s="207"/>
      <c r="P49" s="23">
        <f>SUM(COUNTIF('Gedragssignaleringslijsten v1'!P49,"X"),COUNTIF('v2'!P49,"X"),COUNTIF('v3'!P49,"X"),COUNTIF('v4'!P49,"X"),COUNTIF('v5'!P49,"X"),COUNTIF('v6'!P49,"X"),COUNTIF('v7'!P49,"X"),COUNTIF('v8'!P49,"X"),COUNTIF('v9'!P49,"X"),COUNTIF('v10'!P49,"X"),COUNTIF('v13'!P49,"X"),COUNTIF('v14'!P49,"X"),COUNTIF('v15'!P49,"X"))</f>
        <v>0</v>
      </c>
      <c r="Q49" s="202"/>
      <c r="R49" s="51"/>
      <c r="S49" s="51"/>
      <c r="T49" s="51"/>
      <c r="U49" s="51"/>
      <c r="V49" s="51"/>
      <c r="W49" s="51"/>
      <c r="X49" s="51"/>
      <c r="Y49" s="51"/>
    </row>
    <row r="50" spans="1:25" customFormat="1" ht="12.75" customHeight="1" thickBot="1" x14ac:dyDescent="0.35">
      <c r="A50" s="187" t="s">
        <v>184</v>
      </c>
      <c r="B50" s="201"/>
      <c r="C50" s="45">
        <f>SUM(COUNTIF('Gedragssignaleringslijsten v1'!C50,"X"),COUNTIF('v2'!C50,"X"),COUNTIF('v3'!C50,"X"),COUNTIF('v4'!C50,"X"),COUNTIF('v5'!C50,"X"),COUNTIF('v6'!C50,"X"),COUNTIF('v7'!C50,"X"),COUNTIF('v8'!C50,"X"),COUNTIF('v9'!C50,"X"),COUNTIF('v10'!C50,"X"),COUNTIF('v13'!C50,"X"),COUNTIF('v14'!C50,"X"),COUNTIF('v15'!C50,"X"))</f>
        <v>0</v>
      </c>
      <c r="D50" s="173"/>
      <c r="E50" s="173"/>
      <c r="F50" s="173"/>
      <c r="G50" s="204"/>
      <c r="H50" s="204"/>
      <c r="I50" s="204"/>
      <c r="J50" s="204"/>
      <c r="K50" s="204"/>
      <c r="L50" s="204"/>
      <c r="M50" s="207">
        <f>SUM(COUNTIF('Gedragssignaleringslijsten v1'!M50,"X"),COUNTIF('v2'!M50,"X"),COUNTIF('v3'!M50,"X"),COUNTIF('v4'!M50,"X"),COUNTIF('v5'!M50,"X"),COUNTIF('v6'!M50,"X"),COUNTIF('v7'!M50,"X"),COUNTIF('v8'!M50,"X"),COUNTIF('v9'!M50,"X"),COUNTIF('v10'!M50,"X"),COUNTIF(ouders!M50,"X"),COUNTIF(leerling!M50,"X"),COUNTIF('v13'!M50,"X"),COUNTIF('v14'!M50,"X"),COUNTIF('v15'!M50,"X"))</f>
        <v>0</v>
      </c>
      <c r="N50" s="171"/>
      <c r="O50" s="207"/>
      <c r="P50" s="23">
        <f>SUM(COUNTIF('Gedragssignaleringslijsten v1'!P50,"X"),COUNTIF('v2'!P50,"X"),COUNTIF('v3'!P50,"X"),COUNTIF('v4'!P50,"X"),COUNTIF('v5'!P50,"X"),COUNTIF('v6'!P50,"X"),COUNTIF('v7'!P50,"X"),COUNTIF('v8'!P50,"X"),COUNTIF('v9'!P50,"X"),COUNTIF('v10'!P50,"X"),COUNTIF('v13'!P50,"X"),COUNTIF('v14'!P50,"X"),COUNTIF('v15'!P50,"X"))</f>
        <v>0</v>
      </c>
      <c r="Q50" s="202"/>
      <c r="R50" s="51"/>
      <c r="S50" s="51"/>
      <c r="T50" s="51"/>
      <c r="U50" s="51"/>
      <c r="V50" s="51"/>
      <c r="W50" s="51"/>
      <c r="X50" s="51"/>
      <c r="Y50" s="51"/>
    </row>
    <row r="51" spans="1:25" customFormat="1" ht="16.5" customHeight="1" thickBot="1" x14ac:dyDescent="0.35">
      <c r="A51" s="189" t="s">
        <v>342</v>
      </c>
      <c r="B51" s="209"/>
      <c r="C51" s="171"/>
      <c r="D51" s="173"/>
      <c r="E51" s="173"/>
      <c r="F51" s="173"/>
      <c r="G51" s="201"/>
      <c r="H51" s="201"/>
      <c r="I51" s="201"/>
      <c r="J51" s="201"/>
      <c r="K51" s="201"/>
      <c r="L51" s="201"/>
      <c r="M51" s="171"/>
      <c r="N51" s="171"/>
      <c r="O51" s="171"/>
      <c r="P51" s="174"/>
      <c r="Q51" s="201"/>
      <c r="R51" s="18"/>
      <c r="S51" s="18"/>
      <c r="T51" s="18"/>
      <c r="U51" s="18"/>
      <c r="V51" s="18"/>
      <c r="W51" s="18"/>
      <c r="X51" s="18"/>
      <c r="Y51" s="18"/>
    </row>
    <row r="52" spans="1:25" customFormat="1" ht="12.75" customHeight="1" x14ac:dyDescent="0.3">
      <c r="A52" s="185" t="s">
        <v>2</v>
      </c>
      <c r="B52" s="201"/>
      <c r="C52" s="45">
        <f>SUM(COUNTIF('Gedragssignaleringslijsten v1'!C52,"X"),COUNTIF('v2'!C52,"X"),COUNTIF('v3'!C52,"X"),COUNTIF('v4'!C52,"X"),COUNTIF('v5'!C52,"X"),COUNTIF('v6'!C52,"X"),COUNTIF('v7'!C52,"X"),COUNTIF('v8'!C52,"X"),COUNTIF('v9'!C52,"X"),COUNTIF('v10'!C52,"X"),COUNTIF('v13'!C52,"X"),COUNTIF('v14'!C52,"X"),COUNTIF('v15'!C52,"X"))</f>
        <v>0</v>
      </c>
      <c r="D52" s="173"/>
      <c r="E52" s="173"/>
      <c r="F52" s="173"/>
      <c r="G52" s="204"/>
      <c r="H52" s="204"/>
      <c r="I52" s="204"/>
      <c r="J52" s="204"/>
      <c r="K52" s="204"/>
      <c r="L52" s="204"/>
      <c r="M52" s="207">
        <v>0</v>
      </c>
      <c r="N52" s="171"/>
      <c r="O52" s="207"/>
      <c r="P52" s="23">
        <f>SUM(COUNTIF('Gedragssignaleringslijsten v1'!P52,"X"),COUNTIF('v2'!P52,"X"),COUNTIF('v3'!P52,"X"),COUNTIF('v4'!P52,"X"),COUNTIF('v5'!P52,"X"),COUNTIF('v6'!P52,"X"),COUNTIF('v7'!P52,"X"),COUNTIF('v8'!P52,"X"),COUNTIF('v9'!P52,"X"),COUNTIF('v10'!P52,"X"),COUNTIF('v13'!P52,"X"),COUNTIF('v14'!P52,"X"),COUNTIF('v15'!P52,"X"))</f>
        <v>0</v>
      </c>
      <c r="Q52" s="202"/>
      <c r="R52" s="51"/>
      <c r="S52" s="51"/>
      <c r="T52" s="51"/>
      <c r="U52" s="51"/>
      <c r="V52" s="51"/>
      <c r="W52" s="51"/>
      <c r="X52" s="51"/>
      <c r="Y52" s="51"/>
    </row>
    <row r="53" spans="1:25" customFormat="1" ht="12.75" customHeight="1" x14ac:dyDescent="0.3">
      <c r="A53" s="186" t="s">
        <v>3</v>
      </c>
      <c r="B53" s="201"/>
      <c r="C53" s="45">
        <f>SUM(COUNTIF('Gedragssignaleringslijsten v1'!C53,"X"),COUNTIF('v2'!C53,"X"),COUNTIF('v3'!C53,"X"),COUNTIF('v4'!C53,"X"),COUNTIF('v5'!C53,"X"),COUNTIF('v6'!C53,"X"),COUNTIF('v7'!C53,"X"),COUNTIF('v8'!C53,"X"),COUNTIF('v9'!C53,"X"),COUNTIF('v10'!C53,"X"),COUNTIF('v13'!C53,"X"),COUNTIF('v14'!C53,"X"),COUNTIF('v15'!C53,"X"))</f>
        <v>0</v>
      </c>
      <c r="D53" s="173"/>
      <c r="E53" s="173"/>
      <c r="F53" s="173"/>
      <c r="G53" s="204"/>
      <c r="H53" s="204"/>
      <c r="I53" s="204"/>
      <c r="J53" s="204"/>
      <c r="K53" s="204"/>
      <c r="L53" s="204"/>
      <c r="M53" s="207">
        <v>0</v>
      </c>
      <c r="N53" s="171"/>
      <c r="O53" s="207"/>
      <c r="P53" s="23">
        <f>SUM(COUNTIF('Gedragssignaleringslijsten v1'!P53,"X"),COUNTIF('v2'!P53,"X"),COUNTIF('v3'!P53,"X"),COUNTIF('v4'!P53,"X"),COUNTIF('v5'!P53,"X"),COUNTIF('v6'!P53,"X"),COUNTIF('v7'!P53,"X"),COUNTIF('v8'!P53,"X"),COUNTIF('v9'!P53,"X"),COUNTIF('v10'!P53,"X"),COUNTIF('v13'!P53,"X"),COUNTIF('v14'!P53,"X"),COUNTIF('v15'!P53,"X"))</f>
        <v>0</v>
      </c>
      <c r="Q53" s="202"/>
      <c r="R53" s="51"/>
      <c r="S53" s="51"/>
      <c r="T53" s="51"/>
      <c r="U53" s="51"/>
      <c r="V53" s="51"/>
      <c r="W53" s="51"/>
      <c r="X53" s="51"/>
      <c r="Y53" s="51"/>
    </row>
    <row r="54" spans="1:25" customFormat="1" ht="12.75" customHeight="1" x14ac:dyDescent="0.3">
      <c r="A54" s="186" t="s">
        <v>4</v>
      </c>
      <c r="B54" s="201"/>
      <c r="C54" s="45">
        <f>SUM(COUNTIF('Gedragssignaleringslijsten v1'!C54,"X"),COUNTIF('v2'!C54,"X"),COUNTIF('v3'!C54,"X"),COUNTIF('v4'!C54,"X"),COUNTIF('v5'!C54,"X"),COUNTIF('v6'!C54,"X"),COUNTIF('v7'!C54,"X"),COUNTIF('v8'!C54,"X"),COUNTIF('v9'!C54,"X"),COUNTIF('v10'!C54,"X"),COUNTIF('v13'!C54,"X"),COUNTIF('v14'!C54,"X"),COUNTIF('v15'!C54,"X"))</f>
        <v>0</v>
      </c>
      <c r="D54" s="173"/>
      <c r="E54" s="173"/>
      <c r="F54" s="173"/>
      <c r="G54" s="204"/>
      <c r="H54" s="204"/>
      <c r="I54" s="204"/>
      <c r="J54" s="204"/>
      <c r="K54" s="204"/>
      <c r="L54" s="204"/>
      <c r="M54" s="207">
        <v>0</v>
      </c>
      <c r="N54" s="171"/>
      <c r="O54" s="207"/>
      <c r="P54" s="23">
        <f>SUM(COUNTIF('Gedragssignaleringslijsten v1'!P54,"X"),COUNTIF('v2'!P54,"X"),COUNTIF('v3'!P54,"X"),COUNTIF('v4'!P54,"X"),COUNTIF('v5'!P54,"X"),COUNTIF('v6'!P54,"X"),COUNTIF('v7'!P54,"X"),COUNTIF('v8'!P54,"X"),COUNTIF('v9'!P54,"X"),COUNTIF('v10'!P54,"X"),COUNTIF('v13'!P54,"X"),COUNTIF('v14'!P54,"X"),COUNTIF('v15'!P54,"X"))</f>
        <v>0</v>
      </c>
      <c r="Q54" s="202"/>
      <c r="R54" s="51"/>
      <c r="S54" s="51"/>
      <c r="T54" s="51"/>
      <c r="U54" s="51"/>
      <c r="V54" s="51"/>
      <c r="W54" s="51"/>
      <c r="X54" s="51"/>
      <c r="Y54" s="51"/>
    </row>
    <row r="55" spans="1:25" customFormat="1" ht="12.75" customHeight="1" x14ac:dyDescent="0.3">
      <c r="A55" s="186" t="s">
        <v>5</v>
      </c>
      <c r="B55" s="201"/>
      <c r="C55" s="45">
        <f>SUM(COUNTIF('Gedragssignaleringslijsten v1'!C55,"X"),COUNTIF('v2'!C55,"X"),COUNTIF('v3'!C55,"X"),COUNTIF('v4'!C55,"X"),COUNTIF('v5'!C55,"X"),COUNTIF('v6'!C55,"X"),COUNTIF('v7'!C55,"X"),COUNTIF('v8'!C55,"X"),COUNTIF('v9'!C55,"X"),COUNTIF('v10'!C55,"X"),COUNTIF('v13'!C55,"X"),COUNTIF('v14'!C55,"X"),COUNTIF('v15'!C55,"X"))</f>
        <v>0</v>
      </c>
      <c r="D55" s="173"/>
      <c r="E55" s="173"/>
      <c r="F55" s="173"/>
      <c r="G55" s="204"/>
      <c r="H55" s="204"/>
      <c r="I55" s="204"/>
      <c r="J55" s="204"/>
      <c r="K55" s="204"/>
      <c r="L55" s="204"/>
      <c r="M55" s="207">
        <v>0</v>
      </c>
      <c r="N55" s="171"/>
      <c r="O55" s="207"/>
      <c r="P55" s="23">
        <f>SUM(COUNTIF('Gedragssignaleringslijsten v1'!P55,"X"),COUNTIF('v2'!P55,"X"),COUNTIF('v3'!P55,"X"),COUNTIF('v4'!P55,"X"),COUNTIF('v5'!P55,"X"),COUNTIF('v6'!P55,"X"),COUNTIF('v7'!P55,"X"),COUNTIF('v8'!P55,"X"),COUNTIF('v9'!P55,"X"),COUNTIF('v10'!P55,"X"),COUNTIF('v13'!P55,"X"),COUNTIF('v14'!P55,"X"),COUNTIF('v15'!P55,"X"))</f>
        <v>0</v>
      </c>
      <c r="Q55" s="202"/>
      <c r="R55" s="51"/>
      <c r="S55" s="51"/>
      <c r="T55" s="51"/>
      <c r="U55" s="51"/>
      <c r="V55" s="51"/>
      <c r="W55" s="51"/>
      <c r="X55" s="51"/>
      <c r="Y55" s="51"/>
    </row>
    <row r="56" spans="1:25" customFormat="1" ht="12.75" customHeight="1" x14ac:dyDescent="0.3">
      <c r="A56" s="186" t="s">
        <v>207</v>
      </c>
      <c r="B56" s="201"/>
      <c r="C56" s="45">
        <f>SUM(COUNTIF('Gedragssignaleringslijsten v1'!C56,"X"),COUNTIF('v2'!C56,"X"),COUNTIF('v3'!C56,"X"),COUNTIF('v4'!C56,"X"),COUNTIF('v5'!C56,"X"),COUNTIF('v6'!C56,"X"),COUNTIF('v7'!C56,"X"),COUNTIF('v8'!C56,"X"),COUNTIF('v9'!C56,"X"),COUNTIF('v10'!C56,"X"),COUNTIF('v13'!C56,"X"),COUNTIF('v14'!C56,"X"),COUNTIF('v15'!C56,"X"))</f>
        <v>0</v>
      </c>
      <c r="D56" s="173"/>
      <c r="E56" s="173"/>
      <c r="F56" s="173"/>
      <c r="G56" s="204"/>
      <c r="H56" s="204"/>
      <c r="I56" s="204"/>
      <c r="J56" s="204"/>
      <c r="K56" s="204"/>
      <c r="L56" s="204"/>
      <c r="M56" s="207">
        <v>0</v>
      </c>
      <c r="N56" s="171"/>
      <c r="O56" s="207"/>
      <c r="P56" s="23">
        <f>SUM(COUNTIF('Gedragssignaleringslijsten v1'!P56,"X"),COUNTIF('v2'!P56,"X"),COUNTIF('v3'!P56,"X"),COUNTIF('v4'!P56,"X"),COUNTIF('v5'!P56,"X"),COUNTIF('v6'!P56,"X"),COUNTIF('v7'!P56,"X"),COUNTIF('v8'!P56,"X"),COUNTIF('v9'!P56,"X"),COUNTIF('v10'!P56,"X"),COUNTIF('v13'!P56,"X"),COUNTIF('v14'!P56,"X"),COUNTIF('v15'!P56,"X"))</f>
        <v>0</v>
      </c>
      <c r="Q56" s="202"/>
      <c r="R56" s="51"/>
      <c r="S56" s="51"/>
      <c r="T56" s="51"/>
      <c r="U56" s="51"/>
      <c r="V56" s="51"/>
      <c r="W56" s="51"/>
      <c r="X56" s="51"/>
      <c r="Y56" s="51"/>
    </row>
    <row r="57" spans="1:25" customFormat="1" ht="12.75" customHeight="1" thickBot="1" x14ac:dyDescent="0.35">
      <c r="A57" s="187" t="s">
        <v>282</v>
      </c>
      <c r="B57" s="201"/>
      <c r="C57" s="45">
        <f>SUM(COUNTIF('Gedragssignaleringslijsten v1'!C57,"X"),COUNTIF('v2'!C57,"X"),COUNTIF('v3'!C57,"X"),COUNTIF('v4'!C57,"X"),COUNTIF('v5'!C57,"X"),COUNTIF('v6'!C57,"X"),COUNTIF('v7'!C57,"X"),COUNTIF('v8'!C57,"X"),COUNTIF('v9'!C57,"X"),COUNTIF('v10'!C57,"X"),COUNTIF('v13'!C57,"X"),COUNTIF('v14'!C57,"X"),COUNTIF('v15'!C57,"X"))</f>
        <v>0</v>
      </c>
      <c r="D57" s="173"/>
      <c r="E57" s="173"/>
      <c r="F57" s="173"/>
      <c r="G57" s="204"/>
      <c r="H57" s="204"/>
      <c r="I57" s="204"/>
      <c r="J57" s="204"/>
      <c r="K57" s="204"/>
      <c r="L57" s="204"/>
      <c r="M57" s="207">
        <v>0</v>
      </c>
      <c r="N57" s="171"/>
      <c r="O57" s="207"/>
      <c r="P57" s="23">
        <f>SUM(COUNTIF('Gedragssignaleringslijsten v1'!P57,"X"),COUNTIF('v2'!P57,"X"),COUNTIF('v3'!P57,"X"),COUNTIF('v4'!P57,"X"),COUNTIF('v5'!P57,"X"),COUNTIF('v6'!P57,"X"),COUNTIF('v7'!P57,"X"),COUNTIF('v8'!P57,"X"),COUNTIF('v9'!P57,"X"),COUNTIF('v10'!P57,"X"),COUNTIF('v13'!P57,"X"),COUNTIF('v14'!P57,"X"),COUNTIF('v15'!P57,"X"))</f>
        <v>0</v>
      </c>
      <c r="Q57" s="202"/>
      <c r="R57" s="51"/>
      <c r="S57" s="51"/>
      <c r="T57" s="51"/>
      <c r="U57" s="51"/>
      <c r="V57" s="51"/>
      <c r="W57" s="51"/>
      <c r="X57" s="51"/>
      <c r="Y57" s="51"/>
    </row>
    <row r="58" spans="1:25" customFormat="1" hidden="1" x14ac:dyDescent="0.2">
      <c r="A58" s="3"/>
      <c r="B58" s="3"/>
      <c r="C58" s="45">
        <f>SUM(COUNTIF('Gedragssignaleringslijsten v1'!C58,"X"),COUNTIF('v2'!C58,"X"),COUNTIF('v3'!C58,"X"),COUNTIF('v4'!C58,"X"),COUNTIF('v5'!C58,"X"),COUNTIF('v6'!C58,"X"),COUNTIF('v7'!C58,"X"),COUNTIF('v8'!C58,"X"),COUNTIF('v9'!C58,"X"),COUNTIF('v10'!C58,"X"),COUNTIF('v13'!C58,"X"),COUNTIF('v14'!C58,"X"),COUNTIF('v15'!C58,"X"))</f>
        <v>0</v>
      </c>
      <c r="D58" s="171"/>
      <c r="E58" s="171"/>
      <c r="F58" s="171"/>
      <c r="G58" s="171"/>
      <c r="H58" s="171"/>
      <c r="I58" s="171"/>
      <c r="J58" s="171"/>
      <c r="K58" s="171"/>
      <c r="L58" s="171"/>
      <c r="M58" s="171"/>
      <c r="N58" s="171"/>
      <c r="O58" s="171"/>
      <c r="P58" s="3"/>
      <c r="Q58" s="171"/>
      <c r="R58" s="3"/>
      <c r="S58" s="3"/>
      <c r="T58" s="3"/>
      <c r="U58" s="7"/>
      <c r="V58" s="7"/>
      <c r="W58" s="7"/>
      <c r="X58" s="7"/>
      <c r="Y58" s="7"/>
    </row>
    <row r="59" spans="1:25" customFormat="1" hidden="1" x14ac:dyDescent="0.2">
      <c r="A59" s="3"/>
      <c r="B59" s="3"/>
      <c r="C59" s="45">
        <f>SUM(COUNTIF('Gedragssignaleringslijsten v1'!C59,"X"),COUNTIF('v2'!C59,"X"),COUNTIF('v3'!C59,"X"),COUNTIF('v4'!C59,"X"),COUNTIF('v5'!C59,"X"),COUNTIF('v6'!C59,"X"),COUNTIF('v7'!C59,"X"),COUNTIF('v8'!C59,"X"),COUNTIF('v9'!C59,"X"),COUNTIF('v10'!C59,"X"),COUNTIF('v13'!C59,"X"),COUNTIF('v14'!C59,"X"),COUNTIF('v15'!C59,"X"))</f>
        <v>0</v>
      </c>
      <c r="D59" s="20"/>
      <c r="E59" s="20"/>
      <c r="F59" s="20"/>
      <c r="G59" s="20"/>
      <c r="H59" s="20"/>
      <c r="I59" s="20"/>
      <c r="J59" s="20"/>
      <c r="K59" s="20"/>
      <c r="L59" s="20"/>
      <c r="M59" s="20"/>
      <c r="N59" s="20"/>
      <c r="O59" s="20"/>
      <c r="P59" s="20"/>
      <c r="Q59" s="184"/>
      <c r="R59" s="20"/>
      <c r="S59" s="3"/>
      <c r="T59" s="3"/>
      <c r="U59" s="7"/>
      <c r="V59" s="7"/>
      <c r="W59" s="7"/>
      <c r="X59" s="7"/>
      <c r="Y59" s="7"/>
    </row>
    <row r="60" spans="1:25" customFormat="1" hidden="1" x14ac:dyDescent="0.2">
      <c r="A60" s="7"/>
      <c r="B60" s="7"/>
      <c r="C60" s="45">
        <f>SUM(COUNTIF('Gedragssignaleringslijsten v1'!C60,"X"),COUNTIF('v2'!C60,"X"),COUNTIF('v3'!C60,"X"),COUNTIF('v4'!C60,"X"),COUNTIF('v5'!C60,"X"),COUNTIF('v6'!C60,"X"),COUNTIF('v7'!C60,"X"),COUNTIF('v8'!C60,"X"),COUNTIF('v9'!C60,"X"),COUNTIF('v10'!C60,"X"),COUNTIF('v13'!C60,"X"),COUNTIF('v14'!C60,"X"),COUNTIF('v15'!C60,"X"))</f>
        <v>0</v>
      </c>
      <c r="D60" s="3"/>
      <c r="E60" s="3"/>
      <c r="F60" s="3"/>
      <c r="G60" s="3"/>
      <c r="H60" s="3"/>
      <c r="I60" s="3"/>
      <c r="J60" s="3"/>
      <c r="K60" s="3"/>
      <c r="L60" s="3"/>
      <c r="M60" s="3"/>
      <c r="N60" s="3"/>
      <c r="O60" s="3"/>
      <c r="P60" s="7"/>
      <c r="Q60" s="144"/>
      <c r="R60" s="7"/>
      <c r="S60" s="7"/>
      <c r="T60" s="7"/>
      <c r="U60" s="7"/>
      <c r="V60" s="7"/>
      <c r="W60" s="7"/>
      <c r="X60" s="7"/>
      <c r="Y60" s="7"/>
    </row>
    <row r="61" spans="1:25" customFormat="1" hidden="1" x14ac:dyDescent="0.2">
      <c r="A61" s="7"/>
      <c r="B61" s="7"/>
      <c r="C61" s="45">
        <f>SUM(COUNTIF('Gedragssignaleringslijsten v1'!C61,"X"),COUNTIF('v2'!C61,"X"),COUNTIF('v3'!C61,"X"),COUNTIF('v4'!C61,"X"),COUNTIF('v5'!C61,"X"),COUNTIF('v6'!C61,"X"),COUNTIF('v7'!C61,"X"),COUNTIF('v8'!C61,"X"),COUNTIF('v9'!C61,"X"),COUNTIF('v10'!C61,"X"),COUNTIF('v13'!C61,"X"),COUNTIF('v14'!C61,"X"),COUNTIF('v15'!C61,"X"))</f>
        <v>0</v>
      </c>
      <c r="D61" s="3"/>
      <c r="E61" s="3"/>
      <c r="F61" s="3"/>
      <c r="G61" s="3"/>
      <c r="H61" s="3"/>
      <c r="I61" s="3"/>
      <c r="J61" s="3"/>
      <c r="K61" s="3"/>
      <c r="L61" s="3"/>
      <c r="M61" s="3"/>
      <c r="N61" s="3"/>
      <c r="O61" s="3"/>
      <c r="P61" s="7"/>
      <c r="Q61" s="144"/>
      <c r="R61" s="7"/>
      <c r="S61" s="7"/>
      <c r="T61" s="7"/>
      <c r="U61" s="7"/>
      <c r="V61" s="7"/>
      <c r="W61" s="7"/>
      <c r="X61" s="7"/>
      <c r="Y61" s="7"/>
    </row>
    <row r="62" spans="1:25" customFormat="1" hidden="1" x14ac:dyDescent="0.2">
      <c r="A62" s="7"/>
      <c r="B62" s="7"/>
      <c r="C62" s="45">
        <f>SUM(COUNTIF('Gedragssignaleringslijsten v1'!C62,"X"),COUNTIF('v2'!C62,"X"),COUNTIF('v3'!C62,"X"),COUNTIF('v4'!C62,"X"),COUNTIF('v5'!C62,"X"),COUNTIF('v6'!C62,"X"),COUNTIF('v7'!C62,"X"),COUNTIF('v8'!C62,"X"),COUNTIF('v9'!C62,"X"),COUNTIF('v10'!C62,"X"),COUNTIF('v13'!C62,"X"),COUNTIF('v14'!C62,"X"),COUNTIF('v15'!C62,"X"))</f>
        <v>0</v>
      </c>
      <c r="D62" s="3"/>
      <c r="E62" s="3"/>
      <c r="F62" s="3"/>
      <c r="G62" s="3"/>
      <c r="H62" s="3"/>
      <c r="I62" s="3"/>
      <c r="J62" s="3"/>
      <c r="K62" s="3"/>
      <c r="L62" s="3"/>
      <c r="M62" s="3"/>
      <c r="N62" s="3"/>
      <c r="O62" s="3"/>
      <c r="P62" s="7"/>
      <c r="Q62" s="144"/>
      <c r="R62" s="7"/>
      <c r="S62" s="7"/>
      <c r="T62" s="7"/>
      <c r="U62" s="7"/>
      <c r="V62" s="7"/>
      <c r="W62" s="7"/>
      <c r="X62" s="7"/>
      <c r="Y62" s="7"/>
    </row>
    <row r="63" spans="1:25" x14ac:dyDescent="0.2">
      <c r="D63" s="171"/>
      <c r="E63" s="171"/>
      <c r="F63" s="171"/>
      <c r="G63" s="171"/>
      <c r="H63" s="171"/>
      <c r="I63" s="171"/>
      <c r="J63" s="171"/>
      <c r="K63" s="171"/>
      <c r="L63" s="171"/>
      <c r="M63" s="171"/>
      <c r="N63" s="171"/>
      <c r="O63" s="171"/>
    </row>
    <row r="64" spans="1:25" x14ac:dyDescent="0.2"/>
    <row r="65" x14ac:dyDescent="0.2"/>
    <row r="66" hidden="1" x14ac:dyDescent="0.2"/>
  </sheetData>
  <sheetProtection algorithmName="SHA-512" hashValue="mVNISJ9WIQKLojj30rlSL5F6domv4uvQCX7lGCk+14td6tXSDvkl3XSheNsZIGlJ4CuNLPKRBCUxSLj1AtUsnQ==" saltValue="Wi5oJrGaYCLPLBEOv+2cww==" spinCount="100000" sheet="1" objects="1" scenarios="1"/>
  <customSheetViews>
    <customSheetView guid="{B50381DA-06DA-4286-99A4-CB6DE67AD1EB}" showGridLines="0" showRowCol="0" zeroValues="0">
      <pane ySplit="6" topLeftCell="A7" activePane="bottomLeft" state="frozen"/>
      <selection pane="bottomLeft"/>
    </customSheetView>
  </customSheetViews>
  <mergeCells count="5">
    <mergeCell ref="A2:Q2"/>
    <mergeCell ref="Q4:S4"/>
    <mergeCell ref="C4:E4"/>
    <mergeCell ref="N4:P4"/>
    <mergeCell ref="F4:J4"/>
  </mergeCells>
  <phoneticPr fontId="0" type="noConversion"/>
  <pageMargins left="0.61" right="0.47" top="0.46" bottom="0.52" header="0.44" footer="0.5"/>
  <pageSetup paperSize="9" scale="98" orientation="portrait" r:id="rId1"/>
  <headerFooter alignWithMargins="0"/>
  <ignoredErrors>
    <ignoredError sqref="C21:O21 D57:L57 D52:L52 N52:O52 D53:L53 N53:O53 D54:L54 N54:O54 D55:L55 N55:O55 D56:L56 N56:O56 N57:O57 D8:O8 D9:O20 C27:O27 D22:O22 D23:O26 C39:O39 D28:O28 D29:O38 C51:O51 D40:O40 D41:O5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92"/>
  <sheetViews>
    <sheetView showGridLines="0" zoomScale="60" zoomScaleNormal="60" zoomScaleSheetLayoutView="80" workbookViewId="0">
      <selection activeCell="A106" sqref="A106:IV106"/>
    </sheetView>
  </sheetViews>
  <sheetFormatPr defaultColWidth="0" defaultRowHeight="12.75" zeroHeight="1" x14ac:dyDescent="0.2"/>
  <cols>
    <col min="1" max="1" width="3.42578125" style="114" customWidth="1"/>
    <col min="2" max="2" width="106.42578125" style="119" customWidth="1"/>
    <col min="3" max="3" width="55.85546875" style="114" customWidth="1"/>
    <col min="4" max="16384" width="9.140625" style="114" hidden="1"/>
  </cols>
  <sheetData>
    <row r="1" spans="1:3" x14ac:dyDescent="0.2">
      <c r="A1" s="347"/>
      <c r="B1" s="342"/>
      <c r="C1" s="347">
        <v>1</v>
      </c>
    </row>
    <row r="2" spans="1:3" ht="67.5" customHeight="1" x14ac:dyDescent="0.2">
      <c r="A2" s="347"/>
      <c r="B2" s="330" t="s">
        <v>837</v>
      </c>
      <c r="C2" s="347"/>
    </row>
    <row r="3" spans="1:3" s="115" customFormat="1" x14ac:dyDescent="0.2">
      <c r="A3" s="347"/>
      <c r="B3" s="398" t="s">
        <v>836</v>
      </c>
      <c r="C3" s="347"/>
    </row>
    <row r="4" spans="1:3" ht="13.5" customHeight="1" x14ac:dyDescent="0.2">
      <c r="A4" s="347"/>
      <c r="B4" s="331" t="s">
        <v>672</v>
      </c>
      <c r="C4" s="347"/>
    </row>
    <row r="5" spans="1:3" s="115" customFormat="1" x14ac:dyDescent="0.2">
      <c r="A5" s="347"/>
      <c r="B5" s="398" t="s">
        <v>636</v>
      </c>
      <c r="C5" s="504"/>
    </row>
    <row r="6" spans="1:3" ht="22.5" customHeight="1" x14ac:dyDescent="0.2">
      <c r="A6" s="347"/>
      <c r="B6" s="332" t="s">
        <v>673</v>
      </c>
      <c r="C6" s="504"/>
    </row>
    <row r="7" spans="1:3" ht="69.75" customHeight="1" x14ac:dyDescent="0.2">
      <c r="A7" s="347"/>
      <c r="B7" s="333" t="s">
        <v>568</v>
      </c>
      <c r="C7" s="332"/>
    </row>
    <row r="8" spans="1:3" ht="54.75" customHeight="1" x14ac:dyDescent="0.2">
      <c r="A8" s="347"/>
      <c r="B8" s="333" t="s">
        <v>572</v>
      </c>
      <c r="C8" s="333"/>
    </row>
    <row r="9" spans="1:3" ht="71.25" customHeight="1" x14ac:dyDescent="0.2">
      <c r="A9" s="347"/>
      <c r="B9" s="333" t="s">
        <v>666</v>
      </c>
      <c r="C9" s="333"/>
    </row>
    <row r="10" spans="1:3" ht="71.25" customHeight="1" x14ac:dyDescent="0.2">
      <c r="A10" s="347"/>
      <c r="B10" s="333" t="s">
        <v>810</v>
      </c>
      <c r="C10" s="333"/>
    </row>
    <row r="11" spans="1:3" ht="25.5" x14ac:dyDescent="0.2">
      <c r="A11" s="347"/>
      <c r="B11" s="333" t="s">
        <v>665</v>
      </c>
      <c r="C11" s="333"/>
    </row>
    <row r="12" spans="1:3" ht="66.75" customHeight="1" x14ac:dyDescent="0.2">
      <c r="A12" s="347"/>
      <c r="B12" s="333" t="s">
        <v>812</v>
      </c>
      <c r="C12" s="333"/>
    </row>
    <row r="13" spans="1:3" ht="29.25" customHeight="1" x14ac:dyDescent="0.2">
      <c r="A13" s="347"/>
      <c r="B13" s="333" t="s">
        <v>567</v>
      </c>
      <c r="C13" s="332"/>
    </row>
    <row r="14" spans="1:3" ht="43.5" customHeight="1" x14ac:dyDescent="0.2">
      <c r="A14" s="347"/>
      <c r="B14" s="333" t="s">
        <v>674</v>
      </c>
      <c r="C14" s="333"/>
    </row>
    <row r="15" spans="1:3" ht="69.75" customHeight="1" x14ac:dyDescent="0.2">
      <c r="A15" s="347"/>
      <c r="B15" s="333" t="s">
        <v>675</v>
      </c>
      <c r="C15" s="333"/>
    </row>
    <row r="16" spans="1:3" x14ac:dyDescent="0.2">
      <c r="A16" s="347"/>
      <c r="B16" s="342"/>
      <c r="C16" s="347">
        <v>2</v>
      </c>
    </row>
    <row r="17" spans="1:3" ht="21" customHeight="1" x14ac:dyDescent="0.2">
      <c r="A17" s="347"/>
      <c r="B17" s="332" t="s">
        <v>676</v>
      </c>
      <c r="C17" s="332"/>
    </row>
    <row r="18" spans="1:3" x14ac:dyDescent="0.2">
      <c r="A18" s="347"/>
      <c r="B18" s="333" t="s">
        <v>677</v>
      </c>
      <c r="C18" s="505"/>
    </row>
    <row r="19" spans="1:3" ht="15" customHeight="1" x14ac:dyDescent="0.2">
      <c r="A19" s="347"/>
      <c r="B19" s="333" t="s">
        <v>818</v>
      </c>
      <c r="C19" s="505"/>
    </row>
    <row r="20" spans="1:3" s="116" customFormat="1" ht="25.5" x14ac:dyDescent="0.2">
      <c r="A20" s="347"/>
      <c r="B20" s="333" t="s">
        <v>823</v>
      </c>
      <c r="C20" s="330"/>
    </row>
    <row r="21" spans="1:3" ht="39" customHeight="1" x14ac:dyDescent="0.2">
      <c r="A21" s="347"/>
      <c r="B21" s="333" t="s">
        <v>811</v>
      </c>
      <c r="C21" s="330"/>
    </row>
    <row r="22" spans="1:3" ht="25.5" x14ac:dyDescent="0.2">
      <c r="A22" s="347"/>
      <c r="B22" s="333" t="s">
        <v>819</v>
      </c>
      <c r="C22" s="330"/>
    </row>
    <row r="23" spans="1:3" ht="25.5" x14ac:dyDescent="0.2">
      <c r="A23" s="347"/>
      <c r="B23" s="333" t="s">
        <v>820</v>
      </c>
      <c r="C23" s="330"/>
    </row>
    <row r="24" spans="1:3" x14ac:dyDescent="0.2">
      <c r="A24" s="347"/>
      <c r="B24" s="333" t="s">
        <v>813</v>
      </c>
      <c r="C24" s="332"/>
    </row>
    <row r="25" spans="1:3" ht="12.75" customHeight="1" x14ac:dyDescent="0.2">
      <c r="A25" s="347"/>
      <c r="B25" s="333" t="s">
        <v>774</v>
      </c>
      <c r="C25" s="348"/>
    </row>
    <row r="26" spans="1:3" x14ac:dyDescent="0.2">
      <c r="A26" s="347"/>
      <c r="B26" s="333" t="s">
        <v>814</v>
      </c>
      <c r="C26" s="348"/>
    </row>
    <row r="27" spans="1:3" ht="24.75" customHeight="1" x14ac:dyDescent="0.2">
      <c r="A27" s="329"/>
      <c r="B27" s="333" t="s">
        <v>566</v>
      </c>
      <c r="C27" s="335"/>
    </row>
    <row r="28" spans="1:3" ht="23.25" customHeight="1" x14ac:dyDescent="0.2">
      <c r="A28" s="329"/>
      <c r="B28" s="332" t="s">
        <v>678</v>
      </c>
      <c r="C28" s="506"/>
    </row>
    <row r="29" spans="1:3" ht="28.5" customHeight="1" x14ac:dyDescent="0.2">
      <c r="A29" s="329"/>
      <c r="B29" s="333" t="s">
        <v>679</v>
      </c>
      <c r="C29" s="507"/>
    </row>
    <row r="30" spans="1:3" ht="44.25" customHeight="1" x14ac:dyDescent="0.2">
      <c r="A30" s="329"/>
      <c r="B30" s="333" t="s">
        <v>773</v>
      </c>
      <c r="C30" s="335"/>
    </row>
    <row r="31" spans="1:3" ht="40.5" customHeight="1" x14ac:dyDescent="0.2">
      <c r="A31" s="329"/>
      <c r="B31" s="333" t="s">
        <v>775</v>
      </c>
      <c r="C31" s="335"/>
    </row>
    <row r="32" spans="1:3" ht="28.5" customHeight="1" x14ac:dyDescent="0.2">
      <c r="A32" s="329"/>
      <c r="B32" s="333" t="s">
        <v>829</v>
      </c>
      <c r="C32" s="506"/>
    </row>
    <row r="33" spans="1:3" ht="52.5" customHeight="1" x14ac:dyDescent="0.2">
      <c r="A33" s="329"/>
      <c r="B33" s="333" t="s">
        <v>830</v>
      </c>
      <c r="C33" s="506"/>
    </row>
    <row r="34" spans="1:3" ht="42" customHeight="1" x14ac:dyDescent="0.2">
      <c r="A34" s="329"/>
      <c r="B34" s="333" t="s">
        <v>831</v>
      </c>
      <c r="C34" s="507"/>
    </row>
    <row r="35" spans="1:3" ht="39.75" customHeight="1" x14ac:dyDescent="0.2">
      <c r="A35" s="329"/>
      <c r="B35" s="333" t="s">
        <v>680</v>
      </c>
      <c r="C35" s="507"/>
    </row>
    <row r="36" spans="1:3" ht="54.75" customHeight="1" x14ac:dyDescent="0.2">
      <c r="A36" s="329"/>
      <c r="B36" s="333" t="s">
        <v>832</v>
      </c>
      <c r="C36" s="508"/>
    </row>
    <row r="37" spans="1:3" ht="29.25" customHeight="1" x14ac:dyDescent="0.2">
      <c r="A37" s="329"/>
      <c r="B37" s="333" t="s">
        <v>573</v>
      </c>
      <c r="C37" s="508"/>
    </row>
    <row r="38" spans="1:3" ht="42" customHeight="1" x14ac:dyDescent="0.2">
      <c r="A38" s="329"/>
      <c r="B38" s="333" t="s">
        <v>833</v>
      </c>
      <c r="C38" s="508"/>
    </row>
    <row r="39" spans="1:3" ht="42.75" customHeight="1" x14ac:dyDescent="0.2">
      <c r="A39" s="329"/>
      <c r="B39" s="333" t="s">
        <v>574</v>
      </c>
      <c r="C39" s="508"/>
    </row>
    <row r="40" spans="1:3" ht="53.25" customHeight="1" x14ac:dyDescent="0.2">
      <c r="A40" s="329"/>
      <c r="B40" s="333" t="s">
        <v>834</v>
      </c>
      <c r="C40" s="335"/>
    </row>
    <row r="41" spans="1:3" ht="30.75" customHeight="1" x14ac:dyDescent="0.2">
      <c r="A41" s="329"/>
      <c r="B41" s="333" t="s">
        <v>580</v>
      </c>
      <c r="C41" s="509"/>
    </row>
    <row r="42" spans="1:3" x14ac:dyDescent="0.2">
      <c r="A42" s="329"/>
      <c r="B42" s="333"/>
      <c r="C42" s="329">
        <v>3</v>
      </c>
    </row>
    <row r="43" spans="1:3" ht="20.25" customHeight="1" x14ac:dyDescent="0.2">
      <c r="A43" s="329"/>
      <c r="B43" s="332" t="s">
        <v>517</v>
      </c>
      <c r="C43" s="507"/>
    </row>
    <row r="44" spans="1:3" ht="54" customHeight="1" x14ac:dyDescent="0.2">
      <c r="A44" s="329"/>
      <c r="B44" s="333" t="s">
        <v>667</v>
      </c>
      <c r="C44" s="335"/>
    </row>
    <row r="45" spans="1:3" ht="128.25" customHeight="1" x14ac:dyDescent="0.2">
      <c r="A45" s="329"/>
      <c r="B45" s="333" t="s">
        <v>824</v>
      </c>
      <c r="C45" s="335"/>
    </row>
    <row r="46" spans="1:3" ht="81" customHeight="1" x14ac:dyDescent="0.2">
      <c r="A46" s="329"/>
      <c r="B46" s="333" t="s">
        <v>805</v>
      </c>
      <c r="C46" s="510"/>
    </row>
    <row r="47" spans="1:3" ht="51" x14ac:dyDescent="0.2">
      <c r="A47" s="329"/>
      <c r="B47" s="333" t="s">
        <v>776</v>
      </c>
      <c r="C47" s="510" t="s">
        <v>807</v>
      </c>
    </row>
    <row r="48" spans="1:3" ht="21" customHeight="1" x14ac:dyDescent="0.2">
      <c r="A48" s="329"/>
      <c r="B48" s="332" t="s">
        <v>815</v>
      </c>
      <c r="C48" s="507"/>
    </row>
    <row r="49" spans="1:4" ht="51" x14ac:dyDescent="0.2">
      <c r="A49" s="329"/>
      <c r="B49" s="333" t="s">
        <v>681</v>
      </c>
      <c r="C49" s="511"/>
    </row>
    <row r="50" spans="1:4" ht="38.25" x14ac:dyDescent="0.2">
      <c r="A50" s="329"/>
      <c r="B50" s="333" t="s">
        <v>581</v>
      </c>
      <c r="C50" s="511"/>
    </row>
    <row r="51" spans="1:4" ht="44.25" customHeight="1" x14ac:dyDescent="0.2">
      <c r="A51" s="329"/>
      <c r="B51" s="333" t="s">
        <v>777</v>
      </c>
      <c r="C51" s="511"/>
    </row>
    <row r="52" spans="1:4" ht="42" customHeight="1" x14ac:dyDescent="0.2">
      <c r="A52" s="329"/>
      <c r="B52" s="333" t="s">
        <v>565</v>
      </c>
      <c r="C52" s="329"/>
    </row>
    <row r="53" spans="1:4" ht="48" customHeight="1" x14ac:dyDescent="0.2">
      <c r="A53" s="329"/>
      <c r="B53" s="333" t="s">
        <v>835</v>
      </c>
      <c r="C53" s="506" t="s">
        <v>525</v>
      </c>
    </row>
    <row r="54" spans="1:4" x14ac:dyDescent="0.2">
      <c r="A54" s="329"/>
      <c r="B54" s="333"/>
      <c r="C54" s="337"/>
    </row>
    <row r="55" spans="1:4" ht="20.25" customHeight="1" x14ac:dyDescent="0.2">
      <c r="A55" s="329"/>
      <c r="B55" s="332" t="s">
        <v>518</v>
      </c>
      <c r="C55" s="329">
        <v>4</v>
      </c>
    </row>
    <row r="56" spans="1:4" ht="143.25" customHeight="1" x14ac:dyDescent="0.2">
      <c r="A56" s="329"/>
      <c r="B56" s="333" t="s">
        <v>778</v>
      </c>
      <c r="C56" s="334"/>
    </row>
    <row r="57" spans="1:4" ht="99" customHeight="1" x14ac:dyDescent="0.2">
      <c r="A57" s="329"/>
      <c r="B57" s="333" t="s">
        <v>827</v>
      </c>
      <c r="C57" s="336"/>
    </row>
    <row r="58" spans="1:4" ht="57" customHeight="1" x14ac:dyDescent="0.2">
      <c r="A58" s="329"/>
      <c r="B58" s="333" t="s">
        <v>779</v>
      </c>
      <c r="C58" s="336"/>
    </row>
    <row r="59" spans="1:4" ht="70.5" customHeight="1" x14ac:dyDescent="0.2">
      <c r="A59" s="329"/>
      <c r="B59" s="333" t="s">
        <v>682</v>
      </c>
      <c r="C59" s="336"/>
    </row>
    <row r="60" spans="1:4" ht="0.75" customHeight="1" x14ac:dyDescent="0.2">
      <c r="A60" s="329"/>
      <c r="B60" s="333"/>
      <c r="C60" s="343"/>
    </row>
    <row r="61" spans="1:4" ht="64.5" customHeight="1" x14ac:dyDescent="0.2">
      <c r="A61" s="329"/>
      <c r="B61" s="333" t="s">
        <v>780</v>
      </c>
      <c r="C61" s="344"/>
    </row>
    <row r="62" spans="1:4" ht="124.5" customHeight="1" x14ac:dyDescent="0.2">
      <c r="A62" s="329"/>
      <c r="B62" s="342" t="s">
        <v>806</v>
      </c>
      <c r="C62" s="340" t="s">
        <v>523</v>
      </c>
    </row>
    <row r="63" spans="1:4" x14ac:dyDescent="0.2">
      <c r="A63" s="329"/>
      <c r="B63" s="342"/>
      <c r="C63" s="338"/>
    </row>
    <row r="64" spans="1:4" ht="24" customHeight="1" x14ac:dyDescent="0.2">
      <c r="A64" s="329"/>
      <c r="B64" s="332" t="s">
        <v>519</v>
      </c>
      <c r="C64" s="329">
        <v>5</v>
      </c>
      <c r="D64" s="117"/>
    </row>
    <row r="65" spans="1:4" ht="121.5" customHeight="1" x14ac:dyDescent="0.2">
      <c r="A65" s="329"/>
      <c r="B65" s="333" t="s">
        <v>781</v>
      </c>
      <c r="C65" s="343"/>
    </row>
    <row r="66" spans="1:4" ht="55.5" customHeight="1" x14ac:dyDescent="0.2">
      <c r="A66" s="329"/>
      <c r="B66" s="333" t="s">
        <v>668</v>
      </c>
      <c r="C66" s="343"/>
    </row>
    <row r="67" spans="1:4" ht="81.75" customHeight="1" x14ac:dyDescent="0.2">
      <c r="A67" s="329"/>
      <c r="B67" s="333" t="s">
        <v>782</v>
      </c>
      <c r="C67" s="502" t="s">
        <v>651</v>
      </c>
    </row>
    <row r="68" spans="1:4" ht="55.5" customHeight="1" x14ac:dyDescent="0.2">
      <c r="A68" s="329"/>
      <c r="B68" s="333" t="s">
        <v>783</v>
      </c>
      <c r="C68" s="339"/>
    </row>
    <row r="69" spans="1:4" ht="30" customHeight="1" x14ac:dyDescent="0.2">
      <c r="A69" s="329"/>
      <c r="B69" s="333" t="s">
        <v>784</v>
      </c>
      <c r="C69" s="343"/>
    </row>
    <row r="70" spans="1:4" ht="15" x14ac:dyDescent="0.2">
      <c r="A70" s="329"/>
      <c r="B70" s="333" t="s">
        <v>577</v>
      </c>
      <c r="C70" s="343"/>
    </row>
    <row r="71" spans="1:4" ht="25.5" x14ac:dyDescent="0.2">
      <c r="A71" s="329"/>
      <c r="B71" s="333" t="s">
        <v>579</v>
      </c>
      <c r="C71" s="343"/>
    </row>
    <row r="72" spans="1:4" ht="25.5" x14ac:dyDescent="0.2">
      <c r="A72" s="329"/>
      <c r="B72" s="333" t="s">
        <v>578</v>
      </c>
      <c r="C72" s="343"/>
    </row>
    <row r="73" spans="1:4" ht="54" customHeight="1" x14ac:dyDescent="0.2">
      <c r="A73" s="329"/>
      <c r="B73" s="333" t="s">
        <v>652</v>
      </c>
    </row>
    <row r="74" spans="1:4" ht="52.5" customHeight="1" x14ac:dyDescent="0.2">
      <c r="A74" s="329"/>
      <c r="B74" s="333" t="s">
        <v>564</v>
      </c>
      <c r="C74" s="340"/>
      <c r="D74" s="117"/>
    </row>
    <row r="75" spans="1:4" ht="56.25" customHeight="1" x14ac:dyDescent="0.2">
      <c r="A75" s="329"/>
      <c r="B75" s="333" t="s">
        <v>637</v>
      </c>
      <c r="C75" s="329"/>
    </row>
    <row r="76" spans="1:4" x14ac:dyDescent="0.2">
      <c r="A76" s="329"/>
      <c r="B76" s="333"/>
      <c r="C76" s="329"/>
    </row>
    <row r="77" spans="1:4" ht="23.25" customHeight="1" x14ac:dyDescent="0.2">
      <c r="A77" s="329"/>
      <c r="B77" s="332" t="s">
        <v>520</v>
      </c>
      <c r="C77" s="329">
        <v>6</v>
      </c>
    </row>
    <row r="78" spans="1:4" ht="40.5" customHeight="1" x14ac:dyDescent="0.2">
      <c r="A78" s="329"/>
      <c r="B78" s="333" t="s">
        <v>563</v>
      </c>
      <c r="C78" s="343"/>
    </row>
    <row r="79" spans="1:4" ht="53.25" customHeight="1" x14ac:dyDescent="0.2">
      <c r="A79" s="329"/>
      <c r="B79" s="333" t="s">
        <v>575</v>
      </c>
      <c r="C79" s="343"/>
    </row>
    <row r="80" spans="1:4" ht="15" x14ac:dyDescent="0.2">
      <c r="A80" s="329"/>
      <c r="B80" s="333" t="s">
        <v>576</v>
      </c>
      <c r="C80" s="343"/>
    </row>
    <row r="81" spans="1:4" ht="41.25" customHeight="1" x14ac:dyDescent="0.2">
      <c r="A81" s="329"/>
      <c r="B81" s="333" t="s">
        <v>786</v>
      </c>
      <c r="C81" s="343" t="s">
        <v>562</v>
      </c>
    </row>
    <row r="82" spans="1:4" ht="45.75" customHeight="1" x14ac:dyDescent="0.2">
      <c r="A82" s="329"/>
      <c r="B82" s="333" t="s">
        <v>785</v>
      </c>
      <c r="C82" s="340" t="s">
        <v>685</v>
      </c>
    </row>
    <row r="83" spans="1:4" ht="15" x14ac:dyDescent="0.2">
      <c r="A83" s="329"/>
      <c r="B83" s="342"/>
      <c r="C83" s="343"/>
    </row>
    <row r="84" spans="1:4" ht="22.5" customHeight="1" x14ac:dyDescent="0.2">
      <c r="A84" s="329"/>
      <c r="B84" s="332" t="s">
        <v>521</v>
      </c>
      <c r="C84" s="343"/>
    </row>
    <row r="85" spans="1:4" ht="43.5" customHeight="1" x14ac:dyDescent="0.2">
      <c r="A85" s="329"/>
      <c r="B85" s="333" t="s">
        <v>683</v>
      </c>
      <c r="C85" s="343"/>
    </row>
    <row r="86" spans="1:4" ht="15" x14ac:dyDescent="0.2">
      <c r="A86" s="329"/>
      <c r="B86" s="333" t="s">
        <v>669</v>
      </c>
      <c r="C86" s="343"/>
    </row>
    <row r="87" spans="1:4" ht="15" x14ac:dyDescent="0.2">
      <c r="A87" s="329"/>
      <c r="B87" s="333"/>
      <c r="C87" s="343"/>
    </row>
    <row r="88" spans="1:4" ht="15" x14ac:dyDescent="0.2">
      <c r="A88" s="329"/>
      <c r="B88" s="333" t="s">
        <v>561</v>
      </c>
      <c r="C88" s="343"/>
    </row>
    <row r="89" spans="1:4" ht="79.5" customHeight="1" x14ac:dyDescent="0.2">
      <c r="A89" s="329"/>
      <c r="B89" s="333" t="s">
        <v>788</v>
      </c>
      <c r="C89" s="343"/>
      <c r="D89" s="118"/>
    </row>
    <row r="90" spans="1:4" ht="44.25" customHeight="1" x14ac:dyDescent="0.2">
      <c r="A90" s="329"/>
      <c r="B90" s="333" t="s">
        <v>569</v>
      </c>
      <c r="D90" s="118"/>
    </row>
    <row r="91" spans="1:4" ht="66.75" customHeight="1" x14ac:dyDescent="0.2">
      <c r="A91" s="329"/>
      <c r="B91" s="333" t="s">
        <v>787</v>
      </c>
      <c r="C91" s="340"/>
      <c r="D91" s="118"/>
    </row>
    <row r="92" spans="1:4" ht="15" x14ac:dyDescent="0.2">
      <c r="A92" s="329"/>
      <c r="B92" s="333"/>
      <c r="C92" s="343"/>
    </row>
    <row r="93" spans="1:4" ht="15" x14ac:dyDescent="0.2">
      <c r="A93" s="329"/>
      <c r="B93" s="333" t="s">
        <v>560</v>
      </c>
      <c r="C93" s="343"/>
    </row>
    <row r="94" spans="1:4" ht="57" customHeight="1" x14ac:dyDescent="0.2">
      <c r="A94" s="329"/>
      <c r="B94" s="333" t="s">
        <v>570</v>
      </c>
      <c r="C94" s="343" t="s">
        <v>559</v>
      </c>
    </row>
    <row r="95" spans="1:4" ht="60" customHeight="1" x14ac:dyDescent="0.2">
      <c r="A95" s="329"/>
      <c r="B95" s="333" t="s">
        <v>571</v>
      </c>
      <c r="C95" s="343"/>
    </row>
    <row r="96" spans="1:4" ht="15" x14ac:dyDescent="0.2">
      <c r="A96" s="329"/>
      <c r="B96" s="333"/>
      <c r="C96" s="343"/>
    </row>
    <row r="97" spans="1:3" ht="21.75" customHeight="1" x14ac:dyDescent="0.2">
      <c r="A97" s="329"/>
      <c r="B97" s="332" t="s">
        <v>522</v>
      </c>
      <c r="C97" s="329">
        <v>7</v>
      </c>
    </row>
    <row r="98" spans="1:3" ht="15.75" customHeight="1" x14ac:dyDescent="0.2">
      <c r="A98" s="329"/>
      <c r="B98" s="333" t="s">
        <v>838</v>
      </c>
      <c r="C98" s="329"/>
    </row>
    <row r="99" spans="1:3" ht="17.25" customHeight="1" x14ac:dyDescent="0.2">
      <c r="A99" s="329"/>
      <c r="B99" s="333" t="s">
        <v>795</v>
      </c>
      <c r="C99" s="343"/>
    </row>
    <row r="100" spans="1:3" ht="33" customHeight="1" x14ac:dyDescent="0.2">
      <c r="A100" s="329"/>
      <c r="B100" s="333" t="s">
        <v>789</v>
      </c>
      <c r="C100" s="343"/>
    </row>
    <row r="101" spans="1:3" ht="25.5" x14ac:dyDescent="0.2">
      <c r="A101" s="329"/>
      <c r="B101" s="333" t="s">
        <v>790</v>
      </c>
      <c r="C101" s="343"/>
    </row>
    <row r="102" spans="1:3" ht="6.75" customHeight="1" x14ac:dyDescent="0.2">
      <c r="A102" s="329"/>
      <c r="B102" s="333"/>
      <c r="C102" s="343"/>
    </row>
    <row r="103" spans="1:3" ht="28.5" x14ac:dyDescent="0.2">
      <c r="A103" s="329"/>
      <c r="B103" s="333" t="s">
        <v>839</v>
      </c>
      <c r="C103" s="343"/>
    </row>
    <row r="104" spans="1:3" ht="13.5" customHeight="1" x14ac:dyDescent="0.2">
      <c r="A104" s="329"/>
      <c r="B104" s="345" t="s">
        <v>558</v>
      </c>
      <c r="C104" s="343"/>
    </row>
    <row r="105" spans="1:3" ht="15" x14ac:dyDescent="0.2">
      <c r="A105" s="329"/>
      <c r="B105" s="345" t="s">
        <v>557</v>
      </c>
      <c r="C105" s="343"/>
    </row>
    <row r="106" spans="1:3" ht="15" x14ac:dyDescent="0.2">
      <c r="A106" s="329"/>
      <c r="B106" s="345"/>
      <c r="C106" s="343"/>
    </row>
    <row r="107" spans="1:3" ht="15" x14ac:dyDescent="0.2">
      <c r="A107" s="329"/>
      <c r="B107" s="342"/>
      <c r="C107" s="343"/>
    </row>
    <row r="108" spans="1:3" ht="42" customHeight="1" x14ac:dyDescent="0.2">
      <c r="A108" s="329"/>
      <c r="B108" s="341" t="s">
        <v>800</v>
      </c>
      <c r="C108" s="343"/>
    </row>
    <row r="109" spans="1:3" ht="26.25" customHeight="1" x14ac:dyDescent="0.2">
      <c r="A109" s="329"/>
      <c r="B109" s="341" t="s">
        <v>671</v>
      </c>
      <c r="C109" s="343"/>
    </row>
    <row r="110" spans="1:3" ht="27" customHeight="1" x14ac:dyDescent="0.2">
      <c r="A110" s="329"/>
      <c r="B110" s="341" t="s">
        <v>556</v>
      </c>
      <c r="C110" s="343"/>
    </row>
    <row r="111" spans="1:3" ht="48.75" customHeight="1" x14ac:dyDescent="0.2">
      <c r="A111" s="329"/>
      <c r="B111" s="341" t="s">
        <v>670</v>
      </c>
      <c r="C111" s="343"/>
    </row>
    <row r="112" spans="1:3" ht="58.5" customHeight="1" x14ac:dyDescent="0.2">
      <c r="A112" s="329"/>
      <c r="B112" s="341" t="s">
        <v>555</v>
      </c>
      <c r="C112" s="343"/>
    </row>
    <row r="113" spans="1:3" x14ac:dyDescent="0.2">
      <c r="A113" s="329"/>
      <c r="B113" s="342"/>
      <c r="C113" s="346"/>
    </row>
    <row r="114" spans="1:3" x14ac:dyDescent="0.2">
      <c r="A114" s="329"/>
      <c r="B114" s="342"/>
      <c r="C114" s="346"/>
    </row>
    <row r="115" spans="1:3" x14ac:dyDescent="0.2">
      <c r="A115" s="329"/>
      <c r="B115" s="342"/>
      <c r="C115" s="346"/>
    </row>
    <row r="116" spans="1:3" hidden="1" x14ac:dyDescent="0.2">
      <c r="C116" s="120"/>
    </row>
    <row r="117" spans="1:3" hidden="1" x14ac:dyDescent="0.2">
      <c r="C117" s="120"/>
    </row>
    <row r="118" spans="1:3" hidden="1" x14ac:dyDescent="0.2">
      <c r="C118" s="120"/>
    </row>
    <row r="119" spans="1:3" hidden="1" x14ac:dyDescent="0.2">
      <c r="C119" s="120"/>
    </row>
    <row r="120" spans="1:3" hidden="1" x14ac:dyDescent="0.2">
      <c r="C120" s="120"/>
    </row>
    <row r="121" spans="1:3" hidden="1" x14ac:dyDescent="0.2">
      <c r="C121" s="120"/>
    </row>
    <row r="122" spans="1:3" hidden="1" x14ac:dyDescent="0.2">
      <c r="C122" s="120"/>
    </row>
    <row r="123" spans="1:3" hidden="1" x14ac:dyDescent="0.2">
      <c r="C123" s="120"/>
    </row>
    <row r="124" spans="1:3" hidden="1" x14ac:dyDescent="0.2">
      <c r="C124" s="120"/>
    </row>
    <row r="125" spans="1:3" hidden="1" x14ac:dyDescent="0.2">
      <c r="C125" s="120"/>
    </row>
    <row r="126" spans="1:3" hidden="1" x14ac:dyDescent="0.2">
      <c r="C126" s="120"/>
    </row>
    <row r="127" spans="1:3" hidden="1" x14ac:dyDescent="0.2">
      <c r="C127" s="120"/>
    </row>
    <row r="128" spans="1:3" hidden="1" x14ac:dyDescent="0.2">
      <c r="C128" s="120"/>
    </row>
    <row r="129" spans="3:3" hidden="1" x14ac:dyDescent="0.2">
      <c r="C129" s="120"/>
    </row>
    <row r="130" spans="3:3" hidden="1" x14ac:dyDescent="0.2">
      <c r="C130" s="120"/>
    </row>
    <row r="131" spans="3:3" hidden="1" x14ac:dyDescent="0.2">
      <c r="C131" s="120"/>
    </row>
    <row r="132" spans="3:3" hidden="1" x14ac:dyDescent="0.2">
      <c r="C132" s="120"/>
    </row>
    <row r="133" spans="3:3" hidden="1" x14ac:dyDescent="0.2">
      <c r="C133" s="120"/>
    </row>
    <row r="134" spans="3:3" hidden="1" x14ac:dyDescent="0.2">
      <c r="C134" s="120"/>
    </row>
    <row r="135" spans="3:3" hidden="1" x14ac:dyDescent="0.2">
      <c r="C135" s="120"/>
    </row>
    <row r="136" spans="3:3" hidden="1" x14ac:dyDescent="0.2">
      <c r="C136" s="120"/>
    </row>
    <row r="137" spans="3:3" hidden="1" x14ac:dyDescent="0.2">
      <c r="C137" s="120"/>
    </row>
    <row r="138" spans="3:3" hidden="1" x14ac:dyDescent="0.2">
      <c r="C138" s="120"/>
    </row>
    <row r="139" spans="3:3" hidden="1" x14ac:dyDescent="0.2">
      <c r="C139" s="120"/>
    </row>
    <row r="140" spans="3:3" hidden="1" x14ac:dyDescent="0.2">
      <c r="C140" s="120"/>
    </row>
    <row r="141" spans="3:3" hidden="1" x14ac:dyDescent="0.2">
      <c r="C141" s="120"/>
    </row>
    <row r="142" spans="3:3" hidden="1" x14ac:dyDescent="0.2">
      <c r="C142" s="120"/>
    </row>
    <row r="143" spans="3:3" hidden="1" x14ac:dyDescent="0.2">
      <c r="C143" s="120"/>
    </row>
    <row r="144" spans="3:3" hidden="1" x14ac:dyDescent="0.2">
      <c r="C144" s="120"/>
    </row>
    <row r="145" spans="3:3" hidden="1" x14ac:dyDescent="0.2">
      <c r="C145" s="120"/>
    </row>
    <row r="146" spans="3:3" hidden="1" x14ac:dyDescent="0.2">
      <c r="C146" s="120"/>
    </row>
    <row r="147" spans="3:3" hidden="1" x14ac:dyDescent="0.2">
      <c r="C147" s="120"/>
    </row>
    <row r="148" spans="3:3" hidden="1" x14ac:dyDescent="0.2">
      <c r="C148" s="120"/>
    </row>
    <row r="149" spans="3:3" hidden="1" x14ac:dyDescent="0.2">
      <c r="C149" s="120"/>
    </row>
    <row r="150" spans="3:3" hidden="1" x14ac:dyDescent="0.2">
      <c r="C150" s="120"/>
    </row>
    <row r="151" spans="3:3" hidden="1" x14ac:dyDescent="0.2">
      <c r="C151" s="120"/>
    </row>
    <row r="152" spans="3:3" hidden="1" x14ac:dyDescent="0.2">
      <c r="C152" s="120"/>
    </row>
    <row r="153" spans="3:3" hidden="1" x14ac:dyDescent="0.2">
      <c r="C153" s="120"/>
    </row>
    <row r="154" spans="3:3" hidden="1" x14ac:dyDescent="0.2">
      <c r="C154" s="120"/>
    </row>
    <row r="155" spans="3:3" hidden="1" x14ac:dyDescent="0.2">
      <c r="C155" s="120"/>
    </row>
    <row r="156" spans="3:3" hidden="1" x14ac:dyDescent="0.2">
      <c r="C156" s="120"/>
    </row>
    <row r="157" spans="3:3" hidden="1" x14ac:dyDescent="0.2">
      <c r="C157" s="120"/>
    </row>
    <row r="158" spans="3:3" hidden="1" x14ac:dyDescent="0.2">
      <c r="C158" s="120"/>
    </row>
    <row r="159" spans="3:3" hidden="1" x14ac:dyDescent="0.2">
      <c r="C159" s="120"/>
    </row>
    <row r="160" spans="3:3" hidden="1" x14ac:dyDescent="0.2">
      <c r="C160" s="120"/>
    </row>
    <row r="161" spans="3:3" hidden="1" x14ac:dyDescent="0.2">
      <c r="C161" s="120"/>
    </row>
    <row r="162" spans="3:3" hidden="1" x14ac:dyDescent="0.2">
      <c r="C162" s="120"/>
    </row>
    <row r="163" spans="3:3" hidden="1" x14ac:dyDescent="0.2">
      <c r="C163" s="120"/>
    </row>
    <row r="164" spans="3:3" hidden="1" x14ac:dyDescent="0.2">
      <c r="C164" s="120"/>
    </row>
    <row r="165" spans="3:3" hidden="1" x14ac:dyDescent="0.2">
      <c r="C165" s="120"/>
    </row>
    <row r="166" spans="3:3" hidden="1" x14ac:dyDescent="0.2">
      <c r="C166" s="120"/>
    </row>
    <row r="167" spans="3:3" hidden="1" x14ac:dyDescent="0.2">
      <c r="C167" s="120"/>
    </row>
    <row r="168" spans="3:3" hidden="1" x14ac:dyDescent="0.2">
      <c r="C168" s="120"/>
    </row>
    <row r="169" spans="3:3" hidden="1" x14ac:dyDescent="0.2">
      <c r="C169" s="120"/>
    </row>
    <row r="170" spans="3:3" hidden="1" x14ac:dyDescent="0.2">
      <c r="C170" s="120"/>
    </row>
    <row r="171" spans="3:3" hidden="1" x14ac:dyDescent="0.2">
      <c r="C171" s="120"/>
    </row>
    <row r="172" spans="3:3" hidden="1" x14ac:dyDescent="0.2">
      <c r="C172" s="120"/>
    </row>
    <row r="173" spans="3:3" hidden="1" x14ac:dyDescent="0.2">
      <c r="C173" s="120"/>
    </row>
    <row r="174" spans="3:3" hidden="1" x14ac:dyDescent="0.2">
      <c r="C174" s="120"/>
    </row>
    <row r="175" spans="3:3" hidden="1" x14ac:dyDescent="0.2">
      <c r="C175" s="120"/>
    </row>
    <row r="176" spans="3:3" hidden="1" x14ac:dyDescent="0.2">
      <c r="C176" s="120"/>
    </row>
    <row r="177" spans="3:3" hidden="1" x14ac:dyDescent="0.2">
      <c r="C177" s="120"/>
    </row>
    <row r="178" spans="3:3" hidden="1" x14ac:dyDescent="0.2">
      <c r="C178" s="120"/>
    </row>
    <row r="179" spans="3:3" hidden="1" x14ac:dyDescent="0.2">
      <c r="C179" s="120"/>
    </row>
    <row r="180" spans="3:3" hidden="1" x14ac:dyDescent="0.2">
      <c r="C180" s="120"/>
    </row>
    <row r="181" spans="3:3" hidden="1" x14ac:dyDescent="0.2">
      <c r="C181" s="120"/>
    </row>
    <row r="182" spans="3:3" hidden="1" x14ac:dyDescent="0.2">
      <c r="C182" s="120"/>
    </row>
    <row r="183" spans="3:3" hidden="1" x14ac:dyDescent="0.2">
      <c r="C183" s="120"/>
    </row>
    <row r="184" spans="3:3" hidden="1" x14ac:dyDescent="0.2">
      <c r="C184" s="120"/>
    </row>
    <row r="185" spans="3:3" hidden="1" x14ac:dyDescent="0.2">
      <c r="C185" s="120"/>
    </row>
    <row r="186" spans="3:3" hidden="1" x14ac:dyDescent="0.2">
      <c r="C186" s="120"/>
    </row>
    <row r="187" spans="3:3" hidden="1" x14ac:dyDescent="0.2">
      <c r="C187" s="120"/>
    </row>
    <row r="188" spans="3:3" hidden="1" x14ac:dyDescent="0.2">
      <c r="C188" s="120"/>
    </row>
    <row r="189" spans="3:3" hidden="1" x14ac:dyDescent="0.2">
      <c r="C189" s="120"/>
    </row>
    <row r="190" spans="3:3" hidden="1" x14ac:dyDescent="0.2">
      <c r="C190" s="120"/>
    </row>
    <row r="191" spans="3:3" hidden="1" x14ac:dyDescent="0.2">
      <c r="C191" s="120"/>
    </row>
    <row r="192" spans="3:3" x14ac:dyDescent="0.2"/>
  </sheetData>
  <sheetProtection algorithmName="SHA-512" hashValue="o0V/tYXPH2K1DkRvwiiSoLEu68lhixfZ1JzkgjLN5/9yy6WFMXwaQO/z/41GCu23+Ig496ci/dNkear2r/k2KA==" saltValue="j+P5i1ZDDHQq/fnAl0wXCw==" spinCount="100000" sheet="1" objects="1" scenarios="1"/>
  <customSheetViews>
    <customSheetView guid="{B50381DA-06DA-4286-99A4-CB6DE67AD1EB}" showPageBreaks="1" showGridLines="0" showRowCol="0" view="pageBreakPreview">
      <selection activeCell="B97" sqref="B97"/>
    </customSheetView>
  </customSheetViews>
  <hyperlinks>
    <hyperlink ref="B105" r:id="rId1"/>
    <hyperlink ref="B104" r:id="rId2"/>
    <hyperlink ref="B5" r:id="rId3"/>
    <hyperlink ref="B3" r:id="rId4"/>
  </hyperlinks>
  <printOptions horizontalCentered="1"/>
  <pageMargins left="0.70866141732283472" right="0.70866141732283472" top="0.74803149606299213" bottom="0.74803149606299213" header="0.31496062992125984" footer="0.31496062992125984"/>
  <pageSetup paperSize="9" scale="63" orientation="landscape" r:id="rId5"/>
  <rowBreaks count="6" manualBreakCount="6">
    <brk id="15" max="16383" man="1"/>
    <brk id="41" max="16383" man="1"/>
    <brk id="54" max="16383" man="1"/>
    <brk id="63" max="16383" man="1"/>
    <brk id="76" max="16383" man="1"/>
    <brk id="96" max="2" man="1"/>
  </rowBreaks>
  <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9">
    <tabColor rgb="FF92D050"/>
    <pageSetUpPr autoPageBreaks="0" fitToPage="1"/>
  </sheetPr>
  <dimension ref="A1:GL69"/>
  <sheetViews>
    <sheetView showGridLines="0" showRowColHeaders="0" showZeros="0" zoomScale="60" zoomScaleNormal="60" zoomScaleSheetLayoutView="40" workbookViewId="0">
      <pane xSplit="1" ySplit="3" topLeftCell="B4" activePane="bottomRight" state="frozen"/>
      <selection activeCell="O64" sqref="D7:O64"/>
      <selection pane="topRight" activeCell="O64" sqref="D7:O64"/>
      <selection pane="bottomLeft" activeCell="O64" sqref="D7:O64"/>
      <selection pane="bottomRight" activeCell="O5" sqref="O5"/>
    </sheetView>
  </sheetViews>
  <sheetFormatPr defaultRowHeight="12.75" x14ac:dyDescent="0.2"/>
  <cols>
    <col min="1" max="1" width="43.85546875" style="124" bestFit="1" customWidth="1"/>
    <col min="2" max="2" width="3.7109375" style="124" customWidth="1"/>
    <col min="3" max="3" width="3.7109375" style="124" hidden="1" customWidth="1"/>
    <col min="4" max="4" width="10.85546875" style="124" hidden="1" customWidth="1"/>
    <col min="5" max="10" width="19.7109375" style="124" customWidth="1"/>
    <col min="11" max="11" width="3.7109375" style="124" hidden="1" customWidth="1"/>
    <col min="12" max="12" width="3.7109375" style="122" hidden="1" customWidth="1"/>
    <col min="13" max="13" width="10.85546875" style="122" hidden="1" customWidth="1"/>
    <col min="14" max="19" width="19.7109375" style="122" customWidth="1"/>
    <col min="20" max="21" width="3.7109375" style="122" customWidth="1"/>
    <col min="22" max="22" width="10.7109375" style="122" customWidth="1"/>
    <col min="23" max="28" width="19.7109375" style="122" customWidth="1"/>
    <col min="29" max="30" width="3.7109375" style="122" customWidth="1"/>
    <col min="31" max="31" width="10.7109375" style="122" customWidth="1"/>
    <col min="32" max="37" width="19.7109375" style="122" customWidth="1"/>
    <col min="38" max="39" width="3.7109375" style="122" customWidth="1"/>
    <col min="40" max="40" width="10.7109375" style="122" customWidth="1"/>
    <col min="41" max="46" width="19.7109375" style="122" customWidth="1"/>
    <col min="47" max="48" width="3.7109375" style="122" customWidth="1"/>
    <col min="49" max="49" width="10.7109375" style="122" customWidth="1"/>
    <col min="50" max="55" width="19.7109375" style="122" customWidth="1"/>
    <col min="56" max="57" width="3.7109375" style="122" customWidth="1"/>
    <col min="58" max="58" width="10.7109375" style="122" customWidth="1"/>
    <col min="59" max="64" width="19.7109375" style="122" customWidth="1"/>
    <col min="65" max="66" width="3.7109375" style="122" customWidth="1"/>
    <col min="67" max="67" width="10.7109375" style="122" customWidth="1"/>
    <col min="68" max="73" width="19.7109375" style="122" customWidth="1"/>
    <col min="74" max="75" width="3.7109375" style="122" customWidth="1"/>
    <col min="76" max="76" width="10.7109375" style="122" customWidth="1"/>
    <col min="77" max="82" width="19.7109375" style="122" customWidth="1"/>
    <col min="83" max="84" width="3.7109375" style="122" customWidth="1"/>
    <col min="85" max="85" width="10.7109375" style="122" customWidth="1"/>
    <col min="86" max="91" width="19.7109375" style="122" customWidth="1"/>
    <col min="92" max="93" width="3.7109375" style="122" customWidth="1"/>
    <col min="94" max="95" width="9.140625" style="122" customWidth="1"/>
    <col min="96" max="16384" width="9.140625" style="122"/>
  </cols>
  <sheetData>
    <row r="1" spans="1:194" s="226" customFormat="1" ht="13.5" hidden="1" thickBot="1" x14ac:dyDescent="0.25">
      <c r="A1" s="256" t="s">
        <v>284</v>
      </c>
      <c r="B1" s="261"/>
      <c r="C1" s="388">
        <f>SUM(C5:C54)</f>
        <v>0</v>
      </c>
      <c r="D1" s="259"/>
      <c r="E1" s="259"/>
      <c r="F1" s="259"/>
      <c r="G1" s="259"/>
      <c r="H1" s="259"/>
      <c r="I1" s="259"/>
      <c r="J1" s="259"/>
      <c r="K1" s="259"/>
      <c r="L1" s="260">
        <f>SUM(L5:L54)</f>
        <v>0</v>
      </c>
      <c r="M1" s="257"/>
      <c r="N1" s="258"/>
      <c r="O1" s="258"/>
      <c r="P1" s="258"/>
      <c r="Q1" s="258"/>
      <c r="R1" s="258"/>
      <c r="S1" s="258"/>
      <c r="T1" s="258"/>
      <c r="U1" s="258">
        <f>SUM(U5:U54)</f>
        <v>0</v>
      </c>
      <c r="V1" s="258"/>
      <c r="W1" s="258"/>
      <c r="X1" s="258"/>
      <c r="Y1" s="258"/>
      <c r="Z1" s="258"/>
      <c r="AA1" s="258"/>
      <c r="AB1" s="258"/>
      <c r="AC1" s="258"/>
      <c r="AD1" s="258">
        <f>SUM(AD5:AD54)</f>
        <v>0</v>
      </c>
      <c r="AE1" s="258"/>
      <c r="AF1" s="258"/>
      <c r="AG1" s="258"/>
      <c r="AH1" s="258"/>
      <c r="AI1" s="258"/>
      <c r="AJ1" s="258"/>
      <c r="AK1" s="258"/>
      <c r="AL1" s="258"/>
      <c r="AM1" s="258">
        <f>SUM(AM5:AM54)</f>
        <v>0</v>
      </c>
      <c r="AN1" s="258"/>
      <c r="AO1" s="258"/>
      <c r="AP1" s="258"/>
      <c r="AQ1" s="258"/>
      <c r="AR1" s="258"/>
      <c r="AS1" s="258"/>
      <c r="AT1" s="258"/>
      <c r="AU1" s="258"/>
      <c r="AV1" s="258">
        <f>SUM(AV5:AV54)</f>
        <v>0</v>
      </c>
      <c r="AW1" s="258"/>
      <c r="AX1" s="258"/>
      <c r="AY1" s="258"/>
      <c r="AZ1" s="258"/>
      <c r="BA1" s="258"/>
      <c r="BB1" s="258"/>
      <c r="BC1" s="258"/>
      <c r="BD1" s="258"/>
      <c r="BE1" s="258">
        <f>SUM(BE5:BE54)</f>
        <v>0</v>
      </c>
      <c r="BF1" s="258"/>
      <c r="BG1" s="258"/>
      <c r="BH1" s="258"/>
      <c r="BI1" s="258"/>
      <c r="BJ1" s="258"/>
      <c r="BK1" s="258"/>
      <c r="BL1" s="258"/>
      <c r="BM1" s="258"/>
      <c r="BN1" s="258">
        <f>SUM(BN5:BN54)</f>
        <v>0</v>
      </c>
      <c r="BO1" s="258"/>
      <c r="BP1" s="258"/>
      <c r="BQ1" s="258"/>
      <c r="BR1" s="258"/>
      <c r="BS1" s="258"/>
      <c r="BT1" s="258"/>
      <c r="BU1" s="258"/>
      <c r="BV1" s="258"/>
      <c r="BW1" s="258">
        <f>SUM(BW5:BW54)</f>
        <v>0</v>
      </c>
      <c r="BX1" s="258"/>
      <c r="BY1" s="258"/>
      <c r="BZ1" s="258"/>
      <c r="CA1" s="258"/>
      <c r="CB1" s="258"/>
      <c r="CC1" s="258"/>
      <c r="CD1" s="258"/>
      <c r="CE1" s="258"/>
      <c r="CF1" s="258">
        <f>SUM(CF5:CF54)</f>
        <v>0</v>
      </c>
      <c r="CG1" s="258"/>
      <c r="CH1" s="258"/>
      <c r="CI1" s="258"/>
      <c r="CJ1" s="258"/>
      <c r="CK1" s="258"/>
      <c r="CL1" s="258"/>
      <c r="CM1" s="258"/>
      <c r="CN1" s="257"/>
      <c r="CO1" s="259"/>
    </row>
    <row r="2" spans="1:194" s="226" customFormat="1" ht="13.5" thickBot="1" x14ac:dyDescent="0.25">
      <c r="A2" s="256"/>
      <c r="B2" s="261"/>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row>
    <row r="3" spans="1:194" ht="52.5" customHeight="1" thickBot="1" x14ac:dyDescent="0.25">
      <c r="A3" s="234" t="s">
        <v>653</v>
      </c>
      <c r="B3" s="235"/>
      <c r="C3" s="219"/>
      <c r="D3" s="219"/>
      <c r="E3" s="315">
        <f>Naam!$E$10</f>
        <v>0</v>
      </c>
      <c r="F3" s="316">
        <f>Naam!$F$10</f>
        <v>0</v>
      </c>
      <c r="G3" s="317"/>
      <c r="H3" s="318">
        <f>Naam!$C$10</f>
        <v>0</v>
      </c>
      <c r="I3" s="319">
        <f ca="1">TODAY()</f>
        <v>43115</v>
      </c>
      <c r="J3" s="320"/>
      <c r="K3" s="237"/>
      <c r="L3" s="219">
        <f>Naam!$E11</f>
        <v>0</v>
      </c>
      <c r="M3" s="219"/>
      <c r="N3" s="221"/>
      <c r="O3" s="222"/>
      <c r="P3" s="223"/>
      <c r="Q3" s="224"/>
      <c r="R3" s="223"/>
      <c r="S3" s="223"/>
      <c r="T3" s="223"/>
      <c r="U3" s="223"/>
      <c r="V3" s="223"/>
      <c r="W3" s="221"/>
      <c r="X3" s="222"/>
      <c r="Y3" s="223"/>
      <c r="Z3" s="224"/>
      <c r="AA3" s="225"/>
      <c r="AB3" s="223"/>
      <c r="AC3" s="223"/>
      <c r="AD3" s="223"/>
      <c r="AE3" s="223"/>
      <c r="AF3" s="221"/>
      <c r="AG3" s="222"/>
      <c r="AH3" s="223"/>
      <c r="AI3" s="224"/>
      <c r="AJ3" s="225"/>
      <c r="AK3" s="223"/>
      <c r="AL3" s="223"/>
      <c r="AM3" s="223"/>
      <c r="AN3" s="223"/>
      <c r="AO3" s="221"/>
      <c r="AP3" s="222"/>
      <c r="AQ3" s="223"/>
      <c r="AR3" s="224"/>
      <c r="AS3" s="225"/>
      <c r="AT3" s="223"/>
      <c r="AU3" s="223"/>
      <c r="AV3" s="223"/>
      <c r="AW3" s="223"/>
      <c r="AX3" s="221"/>
      <c r="AY3" s="222"/>
      <c r="AZ3" s="223"/>
      <c r="BA3" s="224"/>
      <c r="BB3" s="225"/>
      <c r="BC3" s="223"/>
      <c r="BD3" s="223"/>
      <c r="BE3" s="223"/>
      <c r="BF3" s="223"/>
      <c r="BG3" s="221"/>
      <c r="BH3" s="222"/>
      <c r="BI3" s="223"/>
      <c r="BJ3" s="224"/>
      <c r="BK3" s="225"/>
      <c r="BL3" s="223"/>
      <c r="BM3" s="223"/>
      <c r="BN3" s="223"/>
      <c r="BO3" s="223"/>
      <c r="BP3" s="221"/>
      <c r="BQ3" s="222"/>
      <c r="BR3" s="223"/>
      <c r="BS3" s="224"/>
      <c r="BT3" s="225"/>
      <c r="BU3" s="223"/>
      <c r="BV3" s="223"/>
      <c r="BW3" s="223"/>
      <c r="BX3" s="223"/>
      <c r="BY3" s="221"/>
      <c r="BZ3" s="222"/>
      <c r="CA3" s="223"/>
      <c r="CB3" s="224"/>
      <c r="CC3" s="225"/>
      <c r="CD3" s="223"/>
      <c r="CE3" s="223"/>
      <c r="CF3" s="223"/>
      <c r="CG3" s="223"/>
      <c r="CH3" s="221"/>
      <c r="CI3" s="222"/>
      <c r="CJ3" s="223"/>
      <c r="CK3" s="224"/>
      <c r="CL3" s="225"/>
      <c r="CM3" s="223"/>
      <c r="CN3" s="220"/>
      <c r="CO3" s="220"/>
      <c r="CP3" s="121"/>
      <c r="CQ3" s="121"/>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c r="FL3" s="226"/>
      <c r="FM3" s="226"/>
      <c r="FN3" s="226"/>
      <c r="FO3" s="226"/>
      <c r="FP3" s="226"/>
      <c r="FQ3" s="226"/>
      <c r="FR3" s="226"/>
      <c r="FS3" s="226"/>
      <c r="FT3" s="226"/>
      <c r="FU3" s="226"/>
      <c r="FV3" s="226"/>
      <c r="FW3" s="226"/>
      <c r="FX3" s="226"/>
      <c r="FY3" s="226"/>
      <c r="FZ3" s="226"/>
      <c r="GA3" s="226"/>
      <c r="GB3" s="226"/>
      <c r="GC3" s="226"/>
      <c r="GD3" s="226"/>
      <c r="GE3" s="226"/>
      <c r="GF3" s="226"/>
      <c r="GG3" s="226"/>
      <c r="GH3" s="226"/>
      <c r="GI3" s="226"/>
      <c r="GJ3" s="226"/>
      <c r="GK3" s="226"/>
      <c r="GL3" s="226"/>
    </row>
    <row r="4" spans="1:194" ht="16.5" customHeight="1" thickBot="1" x14ac:dyDescent="0.25">
      <c r="A4" s="217" t="s">
        <v>339</v>
      </c>
      <c r="B4" s="236"/>
      <c r="C4" s="227"/>
      <c r="D4" s="227"/>
      <c r="E4" s="241"/>
      <c r="F4" s="148"/>
      <c r="G4" s="148"/>
      <c r="H4" s="148"/>
      <c r="I4" s="241"/>
      <c r="J4" s="148"/>
      <c r="K4" s="148"/>
      <c r="L4" s="136"/>
      <c r="M4" s="136"/>
      <c r="N4" s="218"/>
      <c r="O4" s="218"/>
      <c r="P4" s="218"/>
      <c r="Q4" s="218"/>
      <c r="R4" s="228"/>
      <c r="S4" s="218"/>
      <c r="T4" s="218"/>
      <c r="U4" s="218"/>
      <c r="V4" s="218"/>
      <c r="W4" s="218"/>
      <c r="X4" s="218"/>
      <c r="Y4" s="218"/>
      <c r="Z4" s="218"/>
      <c r="AA4" s="228"/>
      <c r="AB4" s="218"/>
      <c r="AC4" s="218"/>
      <c r="AD4" s="218"/>
      <c r="AE4" s="218"/>
      <c r="AF4" s="218"/>
      <c r="AG4" s="218"/>
      <c r="AH4" s="218"/>
      <c r="AI4" s="218"/>
      <c r="AJ4" s="229"/>
      <c r="AK4" s="218"/>
      <c r="AL4" s="218"/>
      <c r="AM4" s="218"/>
      <c r="AN4" s="218"/>
      <c r="AO4" s="218"/>
      <c r="AP4" s="218"/>
      <c r="AQ4" s="218"/>
      <c r="AR4" s="218"/>
      <c r="AS4" s="229"/>
      <c r="AT4" s="218"/>
      <c r="AU4" s="218"/>
      <c r="AV4" s="218"/>
      <c r="AW4" s="218"/>
      <c r="AX4" s="218"/>
      <c r="AY4" s="218"/>
      <c r="AZ4" s="218"/>
      <c r="BA4" s="218"/>
      <c r="BB4" s="229"/>
      <c r="BC4" s="218"/>
      <c r="BD4" s="218"/>
      <c r="BE4" s="218"/>
      <c r="BF4" s="218"/>
      <c r="BG4" s="218"/>
      <c r="BH4" s="218"/>
      <c r="BI4" s="218"/>
      <c r="BJ4" s="218"/>
      <c r="BK4" s="229"/>
      <c r="BL4" s="218"/>
      <c r="BM4" s="218"/>
      <c r="BN4" s="218"/>
      <c r="BO4" s="218"/>
      <c r="BP4" s="218"/>
      <c r="BQ4" s="218"/>
      <c r="BR4" s="218"/>
      <c r="BS4" s="218"/>
      <c r="BT4" s="229"/>
      <c r="BU4" s="218"/>
      <c r="BV4" s="218"/>
      <c r="BW4" s="218"/>
      <c r="BX4" s="218"/>
      <c r="BY4" s="218"/>
      <c r="BZ4" s="218"/>
      <c r="CA4" s="218"/>
      <c r="CB4" s="218"/>
      <c r="CC4" s="229"/>
      <c r="CD4" s="218"/>
      <c r="CE4" s="218"/>
      <c r="CF4" s="218"/>
      <c r="CG4" s="218"/>
      <c r="CH4" s="218"/>
      <c r="CI4" s="218"/>
      <c r="CJ4" s="218"/>
      <c r="CK4" s="218"/>
      <c r="CL4" s="229"/>
      <c r="CM4" s="218"/>
      <c r="CN4" s="136"/>
      <c r="CO4" s="136"/>
      <c r="CP4" s="121"/>
      <c r="CQ4" s="121"/>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row>
    <row r="5" spans="1:194" ht="50.1" customHeight="1" x14ac:dyDescent="0.2">
      <c r="A5" s="185" t="s">
        <v>178</v>
      </c>
      <c r="B5" s="235"/>
      <c r="C5" s="227">
        <f>SUM(COUNTIF('Gedragssignaleringslijsten v1'!C8,"X"),COUNTIF('v2'!C8,"X"),COUNTIF('v3'!C8,"X"),COUNTIF('v4'!C8,"X"),COUNTIF('v5'!C8,"X"),COUNTIF('v6'!C8,"X"),COUNTIF('v7'!C8,"X"),COUNTIF('v8'!C8,"X"),COUNTIF('v9'!C8,"X"),COUNTIF('v10'!C8,"X"),COUNTIF(ouders!C8,"X"),COUNTIF(leerling!C8,"X"),COUNTIF('v13'!C8,"X"),COUNTIF('v14'!C8,"X"),COUNTIF('v15'!C8,"X"))</f>
        <v>0</v>
      </c>
      <c r="D5" s="122" t="b">
        <f t="shared" ref="D5:D17" si="0">IF(C5&gt;C$1/30, TRUE)</f>
        <v>0</v>
      </c>
      <c r="E5" s="374" t="str">
        <f>IF(D5=FALSE,"",VLOOKUP(D5,lijst!$A4:'lijst'!$B5,2,TRUE))</f>
        <v/>
      </c>
      <c r="F5" s="375" t="str">
        <f>IF(D5=FALSE,"",VLOOKUP(D5,lijst!$A6:'lijst'!$B7,2,TRUE))</f>
        <v/>
      </c>
      <c r="G5" s="375" t="str">
        <f>IF(D5=FALSE,"",VLOOKUP(D5,lijst!$A8:'lijst'!$B9,2,TRUE))</f>
        <v/>
      </c>
      <c r="H5" s="375" t="str">
        <f>IF(D5=FALSE,"",VLOOKUP(D5,lijst!$A10:'lijst'!$B11,2,TRUE))</f>
        <v/>
      </c>
      <c r="I5" s="375" t="str">
        <f>IF(D5=FALSE,"",VLOOKUP(D5,lijst!$A12:'lijst'!$B13,2,TRUE))</f>
        <v/>
      </c>
      <c r="J5" s="376" t="str">
        <f>IF(D5=FALSE,"",VLOOKUP(D5,lijst!$A14:'lijst'!$B15,2,TRUE))</f>
        <v/>
      </c>
      <c r="K5" s="238"/>
      <c r="L5" s="230">
        <f>SUM(COUNTIF('Gedragssignaleringslijsten v1'!D8,"X"),COUNTIF('v2'!D8,"X"),COUNTIF('v3'!D8,"X"),COUNTIF('v4'!D8,"X"),COUNTIF('v5'!D8,"X"),COUNTIF('v6'!D8,"X"),COUNTIF('v7'!D8,"X"),COUNTIF('v8'!D8,"X"),COUNTIF('v9'!D8,"X"),COUNTIF('v10'!D8,"X"),COUNTIF(ouders!D8,"X"),COUNTIF(leerling!D8,"X"),COUNTIF('v13'!D8,"X"),COUNTIF('v14'!D8,"X"),COUNTIF('v15'!D8,"X"))</f>
        <v>0</v>
      </c>
      <c r="M5" s="231" t="b">
        <f t="shared" ref="M5:M17" si="1">IF(L5&gt;L$1/20, TRUE)</f>
        <v>0</v>
      </c>
      <c r="N5" s="232"/>
      <c r="O5" s="232"/>
      <c r="P5" s="232"/>
      <c r="Q5" s="232"/>
      <c r="R5" s="232"/>
      <c r="S5" s="232"/>
      <c r="T5" s="123"/>
      <c r="U5" s="123"/>
      <c r="V5" s="123"/>
      <c r="W5" s="232"/>
      <c r="X5" s="232"/>
      <c r="Y5" s="232"/>
      <c r="Z5" s="232"/>
      <c r="AA5" s="232"/>
      <c r="AB5" s="232"/>
      <c r="AC5" s="123"/>
      <c r="AD5" s="123"/>
      <c r="AE5" s="123"/>
      <c r="AF5" s="232"/>
      <c r="AG5" s="232"/>
      <c r="AH5" s="232"/>
      <c r="AI5" s="232"/>
      <c r="AJ5" s="232"/>
      <c r="AK5" s="232"/>
      <c r="AL5" s="123"/>
      <c r="AM5" s="123"/>
      <c r="AN5" s="123"/>
      <c r="AO5" s="232"/>
      <c r="AP5" s="232"/>
      <c r="AQ5" s="232"/>
      <c r="AR5" s="232"/>
      <c r="AS5" s="232"/>
      <c r="AT5" s="232"/>
      <c r="AU5" s="123"/>
      <c r="AV5" s="123"/>
      <c r="AW5" s="123"/>
      <c r="AX5" s="232"/>
      <c r="AY5" s="232"/>
      <c r="AZ5" s="232"/>
      <c r="BA5" s="232"/>
      <c r="BB5" s="232"/>
      <c r="BC5" s="232"/>
      <c r="BD5" s="123"/>
      <c r="BE5" s="123"/>
      <c r="BF5" s="123"/>
      <c r="BG5" s="232"/>
      <c r="BH5" s="232"/>
      <c r="BI5" s="232"/>
      <c r="BJ5" s="232"/>
      <c r="BK5" s="232"/>
      <c r="BL5" s="232"/>
      <c r="BM5" s="123"/>
      <c r="BN5" s="123"/>
      <c r="BO5" s="123"/>
      <c r="BP5" s="232"/>
      <c r="BQ5" s="232"/>
      <c r="BR5" s="232"/>
      <c r="BS5" s="232"/>
      <c r="BT5" s="232"/>
      <c r="BU5" s="232"/>
      <c r="BV5" s="123"/>
      <c r="BW5" s="123"/>
      <c r="BX5" s="123"/>
      <c r="BY5" s="232"/>
      <c r="BZ5" s="232"/>
      <c r="CA5" s="232"/>
      <c r="CB5" s="232"/>
      <c r="CC5" s="232"/>
      <c r="CD5" s="232"/>
      <c r="CE5" s="123"/>
      <c r="CF5" s="123"/>
      <c r="CG5" s="123"/>
      <c r="CH5" s="232"/>
      <c r="CI5" s="232"/>
      <c r="CJ5" s="232"/>
      <c r="CK5" s="232"/>
      <c r="CL5" s="232"/>
      <c r="CM5" s="232"/>
      <c r="CN5" s="233"/>
      <c r="CO5" s="136"/>
      <c r="CP5" s="121"/>
      <c r="CQ5" s="121"/>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row>
    <row r="6" spans="1:194" ht="50.1" customHeight="1" x14ac:dyDescent="0.2">
      <c r="A6" s="186" t="s">
        <v>188</v>
      </c>
      <c r="B6" s="235"/>
      <c r="C6" s="227">
        <f>SUM(COUNTIF('Gedragssignaleringslijsten v1'!C9,"X"),COUNTIF('v2'!C9,"X"),COUNTIF('v3'!C9,"X"),COUNTIF('v4'!C9,"X"),COUNTIF('v5'!C9,"X"),COUNTIF('v6'!C9,"X"),COUNTIF('v7'!C9,"X"),COUNTIF('v8'!C9,"X"),COUNTIF('v9'!C9,"X"),COUNTIF('v10'!C9,"X"),COUNTIF(ouders!C9,"X"),COUNTIF(leerling!C9,"X"),COUNTIF('v13'!C9,"X"),COUNTIF('v14'!C9,"X"),COUNTIF('v15'!C9,"X"))</f>
        <v>0</v>
      </c>
      <c r="D6" s="122" t="b">
        <f t="shared" si="0"/>
        <v>0</v>
      </c>
      <c r="E6" s="377" t="str">
        <f>IF(D6=FALSE,"",VLOOKUP(D6,lijst!$A16:'lijst'!$B17,2,TRUE))</f>
        <v/>
      </c>
      <c r="F6" s="378" t="str">
        <f>IF(D6=FALSE,"",VLOOKUP(D6,lijst!$A18:'lijst'!$B19,2,TRUE))</f>
        <v/>
      </c>
      <c r="G6" s="378" t="str">
        <f>IF(D6=FALSE,"",VLOOKUP(D6,lijst!$A20:'lijst'!$B21,2,TRUE))</f>
        <v/>
      </c>
      <c r="H6" s="378" t="str">
        <f>IF(D6=FALSE,"",VLOOKUP(D6,lijst!$A22:'lijst'!$B23,2,TRUE))</f>
        <v/>
      </c>
      <c r="I6" s="378" t="str">
        <f>IF(D6=FALSE,"",VLOOKUP(D6,lijst!$A24:'lijst'!$B25,2,TRUE))</f>
        <v/>
      </c>
      <c r="J6" s="379" t="str">
        <f>IF(D6=FALSE,"",VLOOKUP(D6,lijst!$A26:'lijst'!$B27,2,TRUE))</f>
        <v/>
      </c>
      <c r="K6" s="239"/>
      <c r="L6" s="230">
        <f>SUM(COUNTIF('Gedragssignaleringslijsten v1'!D9,"X"),COUNTIF('v2'!D9,"X"),COUNTIF('v3'!D9,"X"),COUNTIF('v4'!D9,"X"),COUNTIF('v5'!D9,"X"),COUNTIF('v6'!D9,"X"),COUNTIF('v7'!D9,"X"),COUNTIF('v8'!D9,"X"),COUNTIF('v9'!D9,"X"),COUNTIF('v10'!D9,"X"),COUNTIF(ouders!D9,"X"),COUNTIF(leerling!D9,"X"),COUNTIF('v13'!D9,"X"),COUNTIF('v14'!D9,"X"),COUNTIF('v15'!D9,"X"))</f>
        <v>0</v>
      </c>
      <c r="M6" s="231" t="b">
        <f t="shared" si="1"/>
        <v>0</v>
      </c>
      <c r="N6" s="232"/>
      <c r="O6" s="232"/>
      <c r="P6" s="232"/>
      <c r="Q6" s="232"/>
      <c r="R6" s="232"/>
      <c r="S6" s="232"/>
      <c r="T6" s="123"/>
      <c r="U6" s="123"/>
      <c r="V6" s="123"/>
      <c r="W6" s="232"/>
      <c r="X6" s="232"/>
      <c r="Y6" s="232"/>
      <c r="Z6" s="232"/>
      <c r="AA6" s="232"/>
      <c r="AB6" s="232"/>
      <c r="AC6" s="123"/>
      <c r="AD6" s="123"/>
      <c r="AE6" s="123"/>
      <c r="AF6" s="232"/>
      <c r="AG6" s="232"/>
      <c r="AH6" s="232"/>
      <c r="AI6" s="232"/>
      <c r="AJ6" s="232"/>
      <c r="AK6" s="232"/>
      <c r="AL6" s="123"/>
      <c r="AM6" s="123"/>
      <c r="AN6" s="123"/>
      <c r="AO6" s="232"/>
      <c r="AP6" s="232"/>
      <c r="AQ6" s="232"/>
      <c r="AR6" s="232"/>
      <c r="AS6" s="232"/>
      <c r="AT6" s="232"/>
      <c r="AU6" s="123"/>
      <c r="AV6" s="123"/>
      <c r="AW6" s="123"/>
      <c r="AX6" s="232"/>
      <c r="AY6" s="232"/>
      <c r="AZ6" s="232"/>
      <c r="BA6" s="232"/>
      <c r="BB6" s="232"/>
      <c r="BC6" s="232"/>
      <c r="BD6" s="123"/>
      <c r="BE6" s="123"/>
      <c r="BF6" s="123"/>
      <c r="BG6" s="232"/>
      <c r="BH6" s="232"/>
      <c r="BI6" s="232"/>
      <c r="BJ6" s="232"/>
      <c r="BK6" s="232"/>
      <c r="BL6" s="232"/>
      <c r="BM6" s="123"/>
      <c r="BN6" s="123"/>
      <c r="BO6" s="123"/>
      <c r="BP6" s="232"/>
      <c r="BQ6" s="232"/>
      <c r="BR6" s="232"/>
      <c r="BS6" s="232"/>
      <c r="BT6" s="232"/>
      <c r="BU6" s="232"/>
      <c r="BV6" s="123"/>
      <c r="BW6" s="123"/>
      <c r="BX6" s="123"/>
      <c r="BY6" s="232"/>
      <c r="BZ6" s="232"/>
      <c r="CA6" s="232"/>
      <c r="CB6" s="232"/>
      <c r="CC6" s="232"/>
      <c r="CD6" s="232"/>
      <c r="CE6" s="123"/>
      <c r="CF6" s="123"/>
      <c r="CG6" s="123"/>
      <c r="CH6" s="232"/>
      <c r="CI6" s="232"/>
      <c r="CJ6" s="232"/>
      <c r="CK6" s="232"/>
      <c r="CL6" s="232"/>
      <c r="CM6" s="232"/>
      <c r="CN6" s="233"/>
      <c r="CO6" s="136"/>
      <c r="CP6" s="121"/>
      <c r="CQ6" s="121"/>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row>
    <row r="7" spans="1:194" ht="50.1" customHeight="1" x14ac:dyDescent="0.2">
      <c r="A7" s="186" t="s">
        <v>503</v>
      </c>
      <c r="B7" s="235"/>
      <c r="C7" s="227">
        <f>SUM(COUNTIF('Gedragssignaleringslijsten v1'!C10,"X"),COUNTIF('v2'!C10,"X"),COUNTIF('v3'!C10,"X"),COUNTIF('v4'!C10,"X"),COUNTIF('v5'!C10,"X"),COUNTIF('v6'!C10,"X"),COUNTIF('v7'!C10,"X"),COUNTIF('v8'!C10,"X"),COUNTIF('v9'!C10,"X"),COUNTIF('v10'!C10,"X"),COUNTIF(ouders!C10,"X"),COUNTIF(leerling!C10,"X"),COUNTIF('v13'!C10,"X"),COUNTIF('v14'!C10,"X"),COUNTIF('v15'!C10,"X"))</f>
        <v>0</v>
      </c>
      <c r="D7" s="122" t="b">
        <f t="shared" si="0"/>
        <v>0</v>
      </c>
      <c r="E7" s="377" t="str">
        <f>IF(D7=FALSE,"",VLOOKUP(D7,lijst!$A28:'lijst'!$B29,2,TRUE))</f>
        <v/>
      </c>
      <c r="F7" s="378" t="str">
        <f>IF(D7=FALSE,"",VLOOKUP(D7,lijst!$A30:'lijst'!$B31,2,TRUE))</f>
        <v/>
      </c>
      <c r="G7" s="378" t="str">
        <f>IF(D7=FALSE,"",VLOOKUP(D7,lijst!$A32:'lijst'!$B33,2,TRUE))</f>
        <v/>
      </c>
      <c r="H7" s="378" t="str">
        <f>IF(D7=FALSE,"",VLOOKUP(D7,lijst!$A34:'lijst'!$B35,2,TRUE))</f>
        <v/>
      </c>
      <c r="I7" s="378" t="str">
        <f>IF(D7=FALSE,"",VLOOKUP(D7,lijst!$A36:'lijst'!$B37,2,TRUE))</f>
        <v/>
      </c>
      <c r="J7" s="379" t="str">
        <f>IF(D7=FALSE,"",VLOOKUP(D7,lijst!$A38:'lijst'!$B39,2,TRUE))</f>
        <v/>
      </c>
      <c r="K7" s="239"/>
      <c r="L7" s="230">
        <f>SUM(COUNTIF('Gedragssignaleringslijsten v1'!D10,"X"),COUNTIF('v2'!D10,"X"),COUNTIF('v3'!D10,"X"),COUNTIF('v4'!D10,"X"),COUNTIF('v5'!D10,"X"),COUNTIF('v6'!D10,"X"),COUNTIF('v7'!D10,"X"),COUNTIF('v8'!D10,"X"),COUNTIF('v9'!D10,"X"),COUNTIF('v10'!D10,"X"),COUNTIF(ouders!D10,"X"),COUNTIF(leerling!D10,"X"),COUNTIF('v13'!D10,"X"),COUNTIF('v14'!D10,"X"),COUNTIF('v15'!D10,"X"))</f>
        <v>0</v>
      </c>
      <c r="M7" s="231" t="b">
        <f t="shared" si="1"/>
        <v>0</v>
      </c>
      <c r="N7" s="232"/>
      <c r="O7" s="232"/>
      <c r="P7" s="232"/>
      <c r="Q7" s="232"/>
      <c r="R7" s="232"/>
      <c r="S7" s="232"/>
      <c r="T7" s="123"/>
      <c r="U7" s="123"/>
      <c r="V7" s="123"/>
      <c r="W7" s="232"/>
      <c r="X7" s="232"/>
      <c r="Y7" s="232"/>
      <c r="Z7" s="232"/>
      <c r="AA7" s="232"/>
      <c r="AB7" s="232"/>
      <c r="AC7" s="123"/>
      <c r="AD7" s="123"/>
      <c r="AE7" s="123"/>
      <c r="AF7" s="232"/>
      <c r="AG7" s="232"/>
      <c r="AH7" s="232"/>
      <c r="AI7" s="232"/>
      <c r="AJ7" s="232"/>
      <c r="AK7" s="232"/>
      <c r="AL7" s="123"/>
      <c r="AM7" s="123"/>
      <c r="AN7" s="123"/>
      <c r="AO7" s="232"/>
      <c r="AP7" s="232"/>
      <c r="AQ7" s="232"/>
      <c r="AR7" s="232"/>
      <c r="AS7" s="232"/>
      <c r="AT7" s="232"/>
      <c r="AU7" s="123"/>
      <c r="AV7" s="123"/>
      <c r="AW7" s="123"/>
      <c r="AX7" s="232"/>
      <c r="AY7" s="232"/>
      <c r="AZ7" s="232"/>
      <c r="BA7" s="232"/>
      <c r="BB7" s="232"/>
      <c r="BC7" s="232"/>
      <c r="BD7" s="123"/>
      <c r="BE7" s="123"/>
      <c r="BF7" s="123"/>
      <c r="BG7" s="232"/>
      <c r="BH7" s="232"/>
      <c r="BI7" s="232"/>
      <c r="BJ7" s="232"/>
      <c r="BK7" s="232"/>
      <c r="BL7" s="232"/>
      <c r="BM7" s="123"/>
      <c r="BN7" s="123"/>
      <c r="BO7" s="123"/>
      <c r="BP7" s="232"/>
      <c r="BQ7" s="232"/>
      <c r="BR7" s="232"/>
      <c r="BS7" s="232"/>
      <c r="BT7" s="232"/>
      <c r="BU7" s="232"/>
      <c r="BV7" s="123"/>
      <c r="BW7" s="123"/>
      <c r="BX7" s="123"/>
      <c r="BY7" s="232"/>
      <c r="BZ7" s="232"/>
      <c r="CA7" s="232"/>
      <c r="CB7" s="232"/>
      <c r="CC7" s="232"/>
      <c r="CD7" s="232"/>
      <c r="CE7" s="123"/>
      <c r="CF7" s="123"/>
      <c r="CG7" s="123"/>
      <c r="CH7" s="232"/>
      <c r="CI7" s="232"/>
      <c r="CJ7" s="232"/>
      <c r="CK7" s="232"/>
      <c r="CL7" s="232"/>
      <c r="CM7" s="232"/>
      <c r="CN7" s="233"/>
      <c r="CO7" s="136"/>
      <c r="CP7" s="121"/>
      <c r="CQ7" s="121"/>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row>
    <row r="8" spans="1:194" ht="50.1" customHeight="1" x14ac:dyDescent="0.2">
      <c r="A8" s="186" t="s">
        <v>534</v>
      </c>
      <c r="B8" s="235"/>
      <c r="C8" s="227">
        <f>SUM(COUNTIF('Gedragssignaleringslijsten v1'!C11,"X"),COUNTIF('v2'!C11,"X"),COUNTIF('v3'!C11,"X"),COUNTIF('v4'!C11,"X"),COUNTIF('v5'!C11,"X"),COUNTIF('v6'!C11,"X"),COUNTIF('v7'!C11,"X"),COUNTIF('v8'!C11,"X"),COUNTIF('v9'!C11,"X"),COUNTIF('v10'!C11,"X"),COUNTIF(ouders!C11,"X"),COUNTIF(leerling!C11,"X"),COUNTIF('v13'!C11,"X"),COUNTIF('v14'!C11,"X"),COUNTIF('v15'!C11,"X"))</f>
        <v>0</v>
      </c>
      <c r="D8" s="122" t="b">
        <f t="shared" si="0"/>
        <v>0</v>
      </c>
      <c r="E8" s="377" t="str">
        <f>IF(D8=FALSE,"",VLOOKUP(D8,lijst!$A40:'lijst'!$B41,2,TRUE))</f>
        <v/>
      </c>
      <c r="F8" s="378" t="str">
        <f>IF(D8=FALSE,"",VLOOKUP(D8,lijst!$A42:'lijst'!$B43,2,TRUE))</f>
        <v/>
      </c>
      <c r="G8" s="378" t="str">
        <f>IF(D8=FALSE,"",VLOOKUP(D8,lijst!$A44:'lijst'!$B45,2,TRUE))</f>
        <v/>
      </c>
      <c r="H8" s="378" t="str">
        <f>IF(D8=FALSE,"",VLOOKUP(D8,lijst!$A46:'lijst'!$B47,2,TRUE))</f>
        <v/>
      </c>
      <c r="I8" s="378" t="str">
        <f>IF(D8=FALSE,"",VLOOKUP(D8,lijst!$A48:'lijst'!$B49,2,TRUE))</f>
        <v/>
      </c>
      <c r="J8" s="379" t="str">
        <f>IF(D8=FALSE,"",VLOOKUP(D8,lijst!$A50:'lijst'!$B51,2,TRUE))</f>
        <v/>
      </c>
      <c r="K8" s="240"/>
      <c r="L8" s="230">
        <f>SUM(COUNTIF('Gedragssignaleringslijsten v1'!D11,"X"),COUNTIF('v2'!D11,"X"),COUNTIF('v3'!D11,"X"),COUNTIF('v4'!D11,"X"),COUNTIF('v5'!D11,"X"),COUNTIF('v6'!D11,"X"),COUNTIF('v7'!D11,"X"),COUNTIF('v8'!D11,"X"),COUNTIF('v9'!D11,"X"),COUNTIF('v10'!D11,"X"),COUNTIF(ouders!D11,"X"),COUNTIF(leerling!D11,"X"),COUNTIF('v13'!D11,"X"),COUNTIF('v14'!D11,"X"),COUNTIF('v15'!D11,"X"))</f>
        <v>0</v>
      </c>
      <c r="M8" s="231" t="b">
        <f t="shared" si="1"/>
        <v>0</v>
      </c>
      <c r="N8" s="232"/>
      <c r="O8" s="232"/>
      <c r="P8" s="232"/>
      <c r="Q8" s="232"/>
      <c r="R8" s="232"/>
      <c r="S8" s="232"/>
      <c r="T8" s="123"/>
      <c r="U8" s="123"/>
      <c r="V8" s="123"/>
      <c r="W8" s="232"/>
      <c r="X8" s="232"/>
      <c r="Y8" s="232"/>
      <c r="Z8" s="232"/>
      <c r="AA8" s="232"/>
      <c r="AB8" s="232"/>
      <c r="AC8" s="123"/>
      <c r="AD8" s="123"/>
      <c r="AE8" s="123"/>
      <c r="AF8" s="232"/>
      <c r="AG8" s="232"/>
      <c r="AH8" s="232"/>
      <c r="AI8" s="232"/>
      <c r="AJ8" s="232"/>
      <c r="AK8" s="232"/>
      <c r="AL8" s="123"/>
      <c r="AM8" s="123"/>
      <c r="AN8" s="123"/>
      <c r="AO8" s="232"/>
      <c r="AP8" s="232"/>
      <c r="AQ8" s="232"/>
      <c r="AR8" s="232"/>
      <c r="AS8" s="232"/>
      <c r="AT8" s="232"/>
      <c r="AU8" s="123"/>
      <c r="AV8" s="123"/>
      <c r="AW8" s="123"/>
      <c r="AX8" s="232"/>
      <c r="AY8" s="232"/>
      <c r="AZ8" s="232"/>
      <c r="BA8" s="232"/>
      <c r="BB8" s="232"/>
      <c r="BC8" s="232"/>
      <c r="BD8" s="123"/>
      <c r="BE8" s="123"/>
      <c r="BF8" s="123"/>
      <c r="BG8" s="232"/>
      <c r="BH8" s="232"/>
      <c r="BI8" s="232"/>
      <c r="BJ8" s="232"/>
      <c r="BK8" s="232"/>
      <c r="BL8" s="232"/>
      <c r="BM8" s="123"/>
      <c r="BN8" s="123"/>
      <c r="BO8" s="123"/>
      <c r="BP8" s="232"/>
      <c r="BQ8" s="232"/>
      <c r="BR8" s="232"/>
      <c r="BS8" s="232"/>
      <c r="BT8" s="232"/>
      <c r="BU8" s="232"/>
      <c r="BV8" s="123"/>
      <c r="BW8" s="123"/>
      <c r="BX8" s="123"/>
      <c r="BY8" s="232"/>
      <c r="BZ8" s="232"/>
      <c r="CA8" s="232"/>
      <c r="CB8" s="232"/>
      <c r="CC8" s="232"/>
      <c r="CD8" s="232"/>
      <c r="CE8" s="123"/>
      <c r="CF8" s="123"/>
      <c r="CG8" s="123"/>
      <c r="CH8" s="232"/>
      <c r="CI8" s="232"/>
      <c r="CJ8" s="232"/>
      <c r="CK8" s="232"/>
      <c r="CL8" s="232"/>
      <c r="CM8" s="232"/>
      <c r="CN8" s="233"/>
      <c r="CO8" s="136"/>
      <c r="CP8" s="121"/>
      <c r="CQ8" s="121"/>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G8" s="226"/>
      <c r="FH8" s="226"/>
      <c r="FI8" s="226"/>
      <c r="FJ8" s="226"/>
      <c r="FK8" s="226"/>
      <c r="FL8" s="226"/>
      <c r="FM8" s="226"/>
      <c r="FN8" s="226"/>
      <c r="FO8" s="226"/>
      <c r="FP8" s="226"/>
      <c r="FQ8" s="226"/>
      <c r="FR8" s="226"/>
      <c r="FS8" s="226"/>
      <c r="FT8" s="226"/>
      <c r="FU8" s="226"/>
      <c r="FV8" s="226"/>
      <c r="FW8" s="226"/>
      <c r="FX8" s="226"/>
      <c r="FY8" s="226"/>
      <c r="FZ8" s="226"/>
      <c r="GA8" s="226"/>
      <c r="GB8" s="226"/>
      <c r="GC8" s="226"/>
      <c r="GD8" s="226"/>
      <c r="GE8" s="226"/>
      <c r="GF8" s="226"/>
      <c r="GG8" s="226"/>
      <c r="GH8" s="226"/>
      <c r="GI8" s="226"/>
      <c r="GJ8" s="226"/>
      <c r="GK8" s="226"/>
      <c r="GL8" s="226"/>
    </row>
    <row r="9" spans="1:194" ht="50.1" customHeight="1" x14ac:dyDescent="0.2">
      <c r="A9" s="186" t="s">
        <v>314</v>
      </c>
      <c r="B9" s="235"/>
      <c r="C9" s="227">
        <f>SUM(COUNTIF('Gedragssignaleringslijsten v1'!C12,"X"),COUNTIF('v2'!C12,"X"),COUNTIF('v3'!C12,"X"),COUNTIF('v4'!C12,"X"),COUNTIF('v5'!C12,"X"),COUNTIF('v6'!C12,"X"),COUNTIF('v7'!C12,"X"),COUNTIF('v8'!C12,"X"),COUNTIF('v9'!C12,"X"),COUNTIF('v10'!C12,"X"),COUNTIF(ouders!C12,"X"),COUNTIF(leerling!C12,"X"),COUNTIF('v13'!C12,"X"),COUNTIF('v14'!C12,"X"),COUNTIF('v15'!C12,"X"))</f>
        <v>0</v>
      </c>
      <c r="D9" s="122" t="b">
        <f t="shared" si="0"/>
        <v>0</v>
      </c>
      <c r="E9" s="377" t="str">
        <f>IF(D9=FALSE,"",VLOOKUP(D9,lijst!$A52:'lijst'!$B53,2,TRUE))</f>
        <v/>
      </c>
      <c r="F9" s="378" t="str">
        <f>IF(D9=FALSE,"",VLOOKUP(D9,lijst!$A54:'lijst'!$B55,2,TRUE))</f>
        <v/>
      </c>
      <c r="G9" s="378" t="str">
        <f>IF(D9=FALSE,"",VLOOKUP(D9,lijst!$A56:'lijst'!$B57,2,TRUE))</f>
        <v/>
      </c>
      <c r="H9" s="378" t="str">
        <f>IF(D9=FALSE,"",VLOOKUP(D9,lijst!$A58:'lijst'!$B59,2,TRUE))</f>
        <v/>
      </c>
      <c r="I9" s="378" t="str">
        <f>IF(D9=FALSE,"",VLOOKUP(D9,lijst!$A60:'lijst'!$B61,2,TRUE))</f>
        <v/>
      </c>
      <c r="J9" s="379" t="str">
        <f>IF(D9=FALSE,"",VLOOKUP(D9,lijst!$A62:'lijst'!$B63,2,TRUE))</f>
        <v/>
      </c>
      <c r="K9" s="240"/>
      <c r="L9" s="230">
        <f>SUM(COUNTIF('Gedragssignaleringslijsten v1'!D12,"X"),COUNTIF('v2'!D12,"X"),COUNTIF('v3'!D12,"X"),COUNTIF('v4'!D12,"X"),COUNTIF('v5'!D12,"X"),COUNTIF('v6'!D12,"X"),COUNTIF('v7'!D12,"X"),COUNTIF('v8'!D12,"X"),COUNTIF('v9'!D12,"X"),COUNTIF('v10'!D12,"X"),COUNTIF(ouders!D12,"X"),COUNTIF(leerling!D12,"X"),COUNTIF('v13'!D12,"X"),COUNTIF('v14'!D12,"X"),COUNTIF('v15'!D12,"X"))</f>
        <v>0</v>
      </c>
      <c r="M9" s="231" t="b">
        <f t="shared" si="1"/>
        <v>0</v>
      </c>
      <c r="N9" s="232"/>
      <c r="O9" s="232"/>
      <c r="P9" s="232"/>
      <c r="Q9" s="232"/>
      <c r="R9" s="232"/>
      <c r="S9" s="232"/>
      <c r="T9" s="123"/>
      <c r="U9" s="123"/>
      <c r="V9" s="123"/>
      <c r="W9" s="232"/>
      <c r="X9" s="232"/>
      <c r="Y9" s="232"/>
      <c r="Z9" s="232"/>
      <c r="AA9" s="232"/>
      <c r="AB9" s="232"/>
      <c r="AC9" s="123"/>
      <c r="AD9" s="123"/>
      <c r="AE9" s="123"/>
      <c r="AF9" s="232"/>
      <c r="AG9" s="232"/>
      <c r="AH9" s="232"/>
      <c r="AI9" s="232"/>
      <c r="AJ9" s="232"/>
      <c r="AK9" s="232"/>
      <c r="AL9" s="123"/>
      <c r="AM9" s="123"/>
      <c r="AN9" s="123"/>
      <c r="AO9" s="232"/>
      <c r="AP9" s="232"/>
      <c r="AQ9" s="232"/>
      <c r="AR9" s="232"/>
      <c r="AS9" s="232"/>
      <c r="AT9" s="232"/>
      <c r="AU9" s="123"/>
      <c r="AV9" s="123"/>
      <c r="AW9" s="123"/>
      <c r="AX9" s="232"/>
      <c r="AY9" s="232"/>
      <c r="AZ9" s="232"/>
      <c r="BA9" s="232"/>
      <c r="BB9" s="232"/>
      <c r="BC9" s="232"/>
      <c r="BD9" s="123"/>
      <c r="BE9" s="123"/>
      <c r="BF9" s="123"/>
      <c r="BG9" s="232"/>
      <c r="BH9" s="232"/>
      <c r="BI9" s="232"/>
      <c r="BJ9" s="232"/>
      <c r="BK9" s="232"/>
      <c r="BL9" s="232"/>
      <c r="BM9" s="123"/>
      <c r="BN9" s="123"/>
      <c r="BO9" s="123"/>
      <c r="BP9" s="232"/>
      <c r="BQ9" s="232"/>
      <c r="BR9" s="232"/>
      <c r="BS9" s="232"/>
      <c r="BT9" s="232"/>
      <c r="BU9" s="232"/>
      <c r="BV9" s="123"/>
      <c r="BW9" s="123"/>
      <c r="BX9" s="123"/>
      <c r="BY9" s="232"/>
      <c r="BZ9" s="232"/>
      <c r="CA9" s="232"/>
      <c r="CB9" s="232"/>
      <c r="CC9" s="232"/>
      <c r="CD9" s="232"/>
      <c r="CE9" s="123"/>
      <c r="CF9" s="123"/>
      <c r="CG9" s="123"/>
      <c r="CH9" s="232"/>
      <c r="CI9" s="232"/>
      <c r="CJ9" s="232"/>
      <c r="CK9" s="232"/>
      <c r="CL9" s="232"/>
      <c r="CM9" s="232"/>
      <c r="CN9" s="233"/>
      <c r="CO9" s="136"/>
      <c r="CP9" s="121"/>
      <c r="CQ9" s="121"/>
      <c r="CR9" s="226"/>
      <c r="CS9" s="226"/>
      <c r="CT9" s="226"/>
      <c r="CU9" s="226"/>
      <c r="CV9" s="226"/>
      <c r="CW9" s="226"/>
      <c r="CX9" s="226"/>
      <c r="CY9" s="226"/>
      <c r="CZ9" s="226"/>
      <c r="DA9" s="226"/>
      <c r="DB9" s="226"/>
      <c r="DC9" s="226"/>
      <c r="DD9" s="226"/>
      <c r="DE9" s="226"/>
      <c r="DF9" s="226"/>
      <c r="DG9" s="226"/>
      <c r="DH9" s="226"/>
      <c r="DI9" s="226"/>
      <c r="DJ9" s="226"/>
      <c r="DK9" s="226"/>
      <c r="DL9" s="226"/>
      <c r="DM9" s="226"/>
      <c r="DN9" s="226"/>
      <c r="DO9" s="226"/>
      <c r="DP9" s="226"/>
      <c r="DQ9" s="226"/>
      <c r="DR9" s="226"/>
      <c r="DS9" s="226"/>
      <c r="DT9" s="226"/>
      <c r="DU9" s="226"/>
      <c r="DV9" s="226"/>
      <c r="DW9" s="226"/>
      <c r="DX9" s="226"/>
      <c r="DY9" s="226"/>
      <c r="DZ9" s="226"/>
      <c r="EA9" s="226"/>
      <c r="EB9" s="226"/>
      <c r="EC9" s="226"/>
      <c r="ED9" s="226"/>
      <c r="EE9" s="226"/>
      <c r="EF9" s="226"/>
      <c r="EG9" s="226"/>
      <c r="EH9" s="226"/>
      <c r="EI9" s="226"/>
      <c r="EJ9" s="226"/>
      <c r="EK9" s="226"/>
      <c r="EL9" s="226"/>
      <c r="EM9" s="226"/>
      <c r="EN9" s="226"/>
      <c r="EO9" s="226"/>
      <c r="EP9" s="226"/>
      <c r="EQ9" s="226"/>
      <c r="ER9" s="226"/>
      <c r="ES9" s="226"/>
      <c r="ET9" s="226"/>
      <c r="EU9" s="226"/>
      <c r="EV9" s="226"/>
      <c r="EW9" s="226"/>
      <c r="EX9" s="226"/>
      <c r="EY9" s="226"/>
      <c r="EZ9" s="226"/>
      <c r="FA9" s="226"/>
      <c r="FB9" s="226"/>
      <c r="FC9" s="226"/>
      <c r="FD9" s="226"/>
      <c r="FE9" s="226"/>
      <c r="FF9" s="226"/>
      <c r="FG9" s="226"/>
      <c r="FH9" s="226"/>
      <c r="FI9" s="226"/>
      <c r="FJ9" s="226"/>
      <c r="FK9" s="226"/>
      <c r="FL9" s="226"/>
      <c r="FM9" s="226"/>
      <c r="FN9" s="226"/>
      <c r="FO9" s="226"/>
      <c r="FP9" s="226"/>
      <c r="FQ9" s="226"/>
      <c r="FR9" s="226"/>
      <c r="FS9" s="226"/>
      <c r="FT9" s="226"/>
      <c r="FU9" s="226"/>
      <c r="FV9" s="226"/>
      <c r="FW9" s="226"/>
      <c r="FX9" s="226"/>
      <c r="FY9" s="226"/>
      <c r="FZ9" s="226"/>
      <c r="GA9" s="226"/>
      <c r="GB9" s="226"/>
      <c r="GC9" s="226"/>
      <c r="GD9" s="226"/>
      <c r="GE9" s="226"/>
      <c r="GF9" s="226"/>
      <c r="GG9" s="226"/>
      <c r="GH9" s="226"/>
      <c r="GI9" s="226"/>
      <c r="GJ9" s="226"/>
      <c r="GK9" s="226"/>
      <c r="GL9" s="226"/>
    </row>
    <row r="10" spans="1:194" ht="50.1" customHeight="1" x14ac:dyDescent="0.2">
      <c r="A10" s="186" t="s">
        <v>186</v>
      </c>
      <c r="B10" s="235"/>
      <c r="C10" s="227">
        <f>SUM(COUNTIF('Gedragssignaleringslijsten v1'!C13,"X"),COUNTIF('v2'!C13,"X"),COUNTIF('v3'!C13,"X"),COUNTIF('v4'!C13,"X"),COUNTIF('v5'!C13,"X"),COUNTIF('v6'!C13,"X"),COUNTIF('v7'!C13,"X"),COUNTIF('v8'!C13,"X"),COUNTIF('v9'!C13,"X"),COUNTIF('v10'!C13,"X"),COUNTIF(ouders!C13,"X"),COUNTIF(leerling!C13,"X"),COUNTIF('v13'!C13,"X"),COUNTIF('v14'!C13,"X"),COUNTIF('v15'!C13,"X"))</f>
        <v>0</v>
      </c>
      <c r="D10" s="122" t="b">
        <f t="shared" si="0"/>
        <v>0</v>
      </c>
      <c r="E10" s="377" t="str">
        <f>IF(D10=FALSE,"",VLOOKUP(D10,lijst!$A64:'lijst'!$B65,2,TRUE))</f>
        <v/>
      </c>
      <c r="F10" s="378" t="str">
        <f>IF(D10=FALSE,"",VLOOKUP(D10,lijst!$A66:'lijst'!$B67,2,TRUE))</f>
        <v/>
      </c>
      <c r="G10" s="378" t="str">
        <f>IF(D10=FALSE,"",VLOOKUP(D10,lijst!$A68:'lijst'!$B69,2,TRUE))</f>
        <v/>
      </c>
      <c r="H10" s="378" t="str">
        <f>IF(D10=FALSE,"",VLOOKUP(D10,lijst!$A70:'lijst'!$B71,2,TRUE))</f>
        <v/>
      </c>
      <c r="I10" s="378" t="str">
        <f>IF(D10=FALSE,"",VLOOKUP(D10,lijst!$A72:'lijst'!$B73,2,TRUE))</f>
        <v/>
      </c>
      <c r="J10" s="379" t="str">
        <f>IF(D10=FALSE,"",VLOOKUP(D10,lijst!$A74:'lijst'!$B75,2,TRUE))</f>
        <v/>
      </c>
      <c r="K10" s="239"/>
      <c r="L10" s="230">
        <f>SUM(COUNTIF('Gedragssignaleringslijsten v1'!D13,"X"),COUNTIF('v2'!D13,"X"),COUNTIF('v3'!D13,"X"),COUNTIF('v4'!D13,"X"),COUNTIF('v5'!D13,"X"),COUNTIF('v6'!D13,"X"),COUNTIF('v7'!D13,"X"),COUNTIF('v8'!D13,"X"),COUNTIF('v9'!D13,"X"),COUNTIF('v10'!D13,"X"),COUNTIF(ouders!D13,"X"),COUNTIF(leerling!D13,"X"),COUNTIF('v13'!D13,"X"),COUNTIF('v14'!D13,"X"),COUNTIF('v15'!D13,"X"))</f>
        <v>0</v>
      </c>
      <c r="M10" s="231" t="b">
        <f t="shared" si="1"/>
        <v>0</v>
      </c>
      <c r="N10" s="232"/>
      <c r="O10" s="232"/>
      <c r="P10" s="232"/>
      <c r="Q10" s="232"/>
      <c r="R10" s="232"/>
      <c r="S10" s="232"/>
      <c r="T10" s="123"/>
      <c r="U10" s="123"/>
      <c r="V10" s="123"/>
      <c r="W10" s="232"/>
      <c r="X10" s="232"/>
      <c r="Y10" s="232"/>
      <c r="Z10" s="232"/>
      <c r="AA10" s="232"/>
      <c r="AB10" s="232"/>
      <c r="AC10" s="123"/>
      <c r="AD10" s="123"/>
      <c r="AE10" s="123"/>
      <c r="AF10" s="232"/>
      <c r="AG10" s="232"/>
      <c r="AH10" s="232"/>
      <c r="AI10" s="232"/>
      <c r="AJ10" s="232"/>
      <c r="AK10" s="232"/>
      <c r="AL10" s="123"/>
      <c r="AM10" s="123"/>
      <c r="AN10" s="123"/>
      <c r="AO10" s="232"/>
      <c r="AP10" s="232"/>
      <c r="AQ10" s="232"/>
      <c r="AR10" s="232"/>
      <c r="AS10" s="232"/>
      <c r="AT10" s="232"/>
      <c r="AU10" s="123"/>
      <c r="AV10" s="123"/>
      <c r="AW10" s="123"/>
      <c r="AX10" s="232"/>
      <c r="AY10" s="232"/>
      <c r="AZ10" s="232"/>
      <c r="BA10" s="232"/>
      <c r="BB10" s="232"/>
      <c r="BC10" s="232"/>
      <c r="BD10" s="123"/>
      <c r="BE10" s="123"/>
      <c r="BF10" s="123"/>
      <c r="BG10" s="232"/>
      <c r="BH10" s="232"/>
      <c r="BI10" s="232"/>
      <c r="BJ10" s="232"/>
      <c r="BK10" s="232"/>
      <c r="BL10" s="232"/>
      <c r="BM10" s="123"/>
      <c r="BN10" s="123"/>
      <c r="BO10" s="123"/>
      <c r="BP10" s="232"/>
      <c r="BQ10" s="232"/>
      <c r="BR10" s="232"/>
      <c r="BS10" s="232"/>
      <c r="BT10" s="232"/>
      <c r="BU10" s="232"/>
      <c r="BV10" s="123"/>
      <c r="BW10" s="123"/>
      <c r="BX10" s="123"/>
      <c r="BY10" s="232"/>
      <c r="BZ10" s="232"/>
      <c r="CA10" s="232"/>
      <c r="CB10" s="232"/>
      <c r="CC10" s="232"/>
      <c r="CD10" s="232"/>
      <c r="CE10" s="123"/>
      <c r="CF10" s="123"/>
      <c r="CG10" s="123"/>
      <c r="CH10" s="232"/>
      <c r="CI10" s="232"/>
      <c r="CJ10" s="232"/>
      <c r="CK10" s="232"/>
      <c r="CL10" s="232"/>
      <c r="CM10" s="232"/>
      <c r="CN10" s="233"/>
      <c r="CO10" s="136"/>
      <c r="CP10" s="121"/>
      <c r="CQ10" s="121"/>
      <c r="CR10" s="226"/>
      <c r="CS10" s="226"/>
      <c r="CT10" s="226"/>
      <c r="CU10" s="226"/>
      <c r="CV10" s="226"/>
      <c r="CW10" s="226"/>
      <c r="CX10" s="226"/>
      <c r="CY10" s="226"/>
      <c r="CZ10" s="226"/>
      <c r="DA10" s="226"/>
      <c r="DB10" s="226"/>
      <c r="DC10" s="226"/>
      <c r="DD10" s="226"/>
      <c r="DE10" s="226"/>
      <c r="DF10" s="226"/>
      <c r="DG10" s="226"/>
      <c r="DH10" s="226"/>
      <c r="DI10" s="226"/>
      <c r="DJ10" s="226"/>
      <c r="DK10" s="226"/>
      <c r="DL10" s="226"/>
      <c r="DM10" s="226"/>
      <c r="DN10" s="226"/>
      <c r="DO10" s="226"/>
      <c r="DP10" s="226"/>
      <c r="DQ10" s="226"/>
      <c r="DR10" s="226"/>
      <c r="DS10" s="226"/>
      <c r="DT10" s="226"/>
      <c r="DU10" s="226"/>
      <c r="DV10" s="226"/>
      <c r="DW10" s="226"/>
      <c r="DX10" s="226"/>
      <c r="DY10" s="226"/>
      <c r="DZ10" s="226"/>
      <c r="EA10" s="226"/>
      <c r="EB10" s="226"/>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G10" s="226"/>
      <c r="FH10" s="226"/>
      <c r="FI10" s="226"/>
      <c r="FJ10" s="226"/>
      <c r="FK10" s="226"/>
      <c r="FL10" s="226"/>
      <c r="FM10" s="226"/>
      <c r="FN10" s="226"/>
      <c r="FO10" s="226"/>
      <c r="FP10" s="226"/>
      <c r="FQ10" s="226"/>
      <c r="FR10" s="226"/>
      <c r="FS10" s="226"/>
      <c r="FT10" s="226"/>
      <c r="FU10" s="226"/>
      <c r="FV10" s="226"/>
      <c r="FW10" s="226"/>
      <c r="FX10" s="226"/>
      <c r="FY10" s="226"/>
      <c r="FZ10" s="226"/>
      <c r="GA10" s="226"/>
      <c r="GB10" s="226"/>
      <c r="GC10" s="226"/>
      <c r="GD10" s="226"/>
      <c r="GE10" s="226"/>
      <c r="GF10" s="226"/>
      <c r="GG10" s="226"/>
      <c r="GH10" s="226"/>
      <c r="GI10" s="226"/>
      <c r="GJ10" s="226"/>
      <c r="GK10" s="226"/>
      <c r="GL10" s="226"/>
    </row>
    <row r="11" spans="1:194" ht="50.1" customHeight="1" x14ac:dyDescent="0.2">
      <c r="A11" s="186" t="s">
        <v>491</v>
      </c>
      <c r="B11" s="235"/>
      <c r="C11" s="227">
        <f>SUM(COUNTIF('Gedragssignaleringslijsten v1'!C14,"X"),COUNTIF('v2'!C14,"X"),COUNTIF('v3'!C14,"X"),COUNTIF('v4'!C14,"X"),COUNTIF('v5'!C14,"X"),COUNTIF('v6'!C14,"X"),COUNTIF('v7'!C14,"X"),COUNTIF('v8'!C14,"X"),COUNTIF('v9'!C14,"X"),COUNTIF('v10'!C14,"X"),COUNTIF(ouders!C14,"X"),COUNTIF(leerling!C14,"X"),COUNTIF('v13'!C14,"X"),COUNTIF('v14'!C14,"X"),COUNTIF('v15'!C14,"X"))</f>
        <v>0</v>
      </c>
      <c r="D11" s="122" t="b">
        <f t="shared" si="0"/>
        <v>0</v>
      </c>
      <c r="E11" s="377" t="str">
        <f>IF(D11=FALSE,"",VLOOKUP(D11,lijst!$A76:'lijst'!$B77,2,TRUE))</f>
        <v/>
      </c>
      <c r="F11" s="378" t="str">
        <f>IF(D11=FALSE,"",VLOOKUP(D11,lijst!$A78:'lijst'!$B79,2,TRUE))</f>
        <v/>
      </c>
      <c r="G11" s="378" t="str">
        <f>IF(D11=FALSE,"",VLOOKUP(D11,lijst!$A80:'lijst'!$B81,2,TRUE))</f>
        <v/>
      </c>
      <c r="H11" s="378" t="str">
        <f>IF(D11=FALSE,"",VLOOKUP(D11,lijst!$A82:'lijst'!$B83,2,TRUE))</f>
        <v/>
      </c>
      <c r="I11" s="378" t="str">
        <f>IF(D11=FALSE,"",VLOOKUP(D11,lijst!$A84:'lijst'!$B85,2,TRUE))</f>
        <v/>
      </c>
      <c r="J11" s="379" t="str">
        <f>IF(D11=FALSE,"",VLOOKUP(D11,lijst!$A86:'lijst'!$B87,2,TRUE))</f>
        <v/>
      </c>
      <c r="K11" s="240"/>
      <c r="L11" s="230">
        <f>SUM(COUNTIF('Gedragssignaleringslijsten v1'!D14,"X"),COUNTIF('v2'!D14,"X"),COUNTIF('v3'!D14,"X"),COUNTIF('v4'!D14,"X"),COUNTIF('v5'!D14,"X"),COUNTIF('v6'!D14,"X"),COUNTIF('v7'!D14,"X"),COUNTIF('v8'!D14,"X"),COUNTIF('v9'!D14,"X"),COUNTIF('v10'!D14,"X"),COUNTIF(ouders!D14,"X"),COUNTIF(leerling!D14,"X"),COUNTIF('v13'!D14,"X"),COUNTIF('v14'!D14,"X"),COUNTIF('v15'!D14,"X"))</f>
        <v>0</v>
      </c>
      <c r="M11" s="231" t="b">
        <f t="shared" si="1"/>
        <v>0</v>
      </c>
      <c r="N11" s="232"/>
      <c r="O11" s="232"/>
      <c r="P11" s="232"/>
      <c r="Q11" s="232"/>
      <c r="R11" s="232"/>
      <c r="S11" s="232"/>
      <c r="T11" s="123"/>
      <c r="U11" s="123"/>
      <c r="V11" s="123"/>
      <c r="W11" s="232"/>
      <c r="X11" s="232"/>
      <c r="Y11" s="232"/>
      <c r="Z11" s="232"/>
      <c r="AA11" s="232"/>
      <c r="AB11" s="232"/>
      <c r="AC11" s="123"/>
      <c r="AD11" s="123"/>
      <c r="AE11" s="123"/>
      <c r="AF11" s="232"/>
      <c r="AG11" s="232"/>
      <c r="AH11" s="232"/>
      <c r="AI11" s="232"/>
      <c r="AJ11" s="232"/>
      <c r="AK11" s="232"/>
      <c r="AL11" s="123"/>
      <c r="AM11" s="123"/>
      <c r="AN11" s="123"/>
      <c r="AO11" s="232"/>
      <c r="AP11" s="232"/>
      <c r="AQ11" s="232"/>
      <c r="AR11" s="232"/>
      <c r="AS11" s="232"/>
      <c r="AT11" s="232"/>
      <c r="AU11" s="123"/>
      <c r="AV11" s="123"/>
      <c r="AW11" s="123"/>
      <c r="AX11" s="232"/>
      <c r="AY11" s="232"/>
      <c r="AZ11" s="232"/>
      <c r="BA11" s="232"/>
      <c r="BB11" s="232"/>
      <c r="BC11" s="232"/>
      <c r="BD11" s="123"/>
      <c r="BE11" s="123"/>
      <c r="BF11" s="123"/>
      <c r="BG11" s="232"/>
      <c r="BH11" s="232"/>
      <c r="BI11" s="232"/>
      <c r="BJ11" s="232"/>
      <c r="BK11" s="232"/>
      <c r="BL11" s="232"/>
      <c r="BM11" s="123"/>
      <c r="BN11" s="123"/>
      <c r="BO11" s="123"/>
      <c r="BP11" s="232"/>
      <c r="BQ11" s="232"/>
      <c r="BR11" s="232"/>
      <c r="BS11" s="232"/>
      <c r="BT11" s="232"/>
      <c r="BU11" s="232"/>
      <c r="BV11" s="123"/>
      <c r="BW11" s="123"/>
      <c r="BX11" s="123"/>
      <c r="BY11" s="232"/>
      <c r="BZ11" s="232"/>
      <c r="CA11" s="232"/>
      <c r="CB11" s="232"/>
      <c r="CC11" s="232"/>
      <c r="CD11" s="232"/>
      <c r="CE11" s="123"/>
      <c r="CF11" s="123"/>
      <c r="CG11" s="123"/>
      <c r="CH11" s="232"/>
      <c r="CI11" s="232"/>
      <c r="CJ11" s="232"/>
      <c r="CK11" s="232"/>
      <c r="CL11" s="232"/>
      <c r="CM11" s="232"/>
      <c r="CN11" s="233"/>
      <c r="CO11" s="136"/>
      <c r="CP11" s="121"/>
      <c r="CQ11" s="121"/>
      <c r="CR11" s="226"/>
      <c r="CS11" s="226"/>
      <c r="CT11" s="226"/>
      <c r="CU11" s="226"/>
      <c r="CV11" s="226"/>
      <c r="CW11" s="226"/>
      <c r="CX11" s="226"/>
      <c r="CY11" s="226"/>
      <c r="CZ11" s="226"/>
      <c r="DA11" s="226"/>
      <c r="DB11" s="226"/>
      <c r="DC11" s="226"/>
      <c r="DD11" s="226"/>
      <c r="DE11" s="226"/>
      <c r="DF11" s="226"/>
      <c r="DG11" s="226"/>
      <c r="DH11" s="226"/>
      <c r="DI11" s="226"/>
      <c r="DJ11" s="226"/>
      <c r="DK11" s="226"/>
      <c r="DL11" s="226"/>
      <c r="DM11" s="226"/>
      <c r="DN11" s="226"/>
      <c r="DO11" s="226"/>
      <c r="DP11" s="226"/>
      <c r="DQ11" s="226"/>
      <c r="DR11" s="226"/>
      <c r="DS11" s="226"/>
      <c r="DT11" s="226"/>
      <c r="DU11" s="226"/>
      <c r="DV11" s="226"/>
      <c r="DW11" s="226"/>
      <c r="DX11" s="226"/>
      <c r="DY11" s="226"/>
      <c r="DZ11" s="226"/>
      <c r="EA11" s="226"/>
      <c r="EB11" s="226"/>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G11" s="226"/>
      <c r="FH11" s="226"/>
      <c r="FI11" s="226"/>
      <c r="FJ11" s="226"/>
      <c r="FK11" s="226"/>
      <c r="FL11" s="226"/>
      <c r="FM11" s="226"/>
      <c r="FN11" s="226"/>
      <c r="FO11" s="226"/>
      <c r="FP11" s="226"/>
      <c r="FQ11" s="226"/>
      <c r="FR11" s="226"/>
      <c r="FS11" s="226"/>
      <c r="FT11" s="226"/>
      <c r="FU11" s="226"/>
      <c r="FV11" s="226"/>
      <c r="FW11" s="226"/>
      <c r="FX11" s="226"/>
      <c r="FY11" s="226"/>
      <c r="FZ11" s="226"/>
      <c r="GA11" s="226"/>
      <c r="GB11" s="226"/>
      <c r="GC11" s="226"/>
      <c r="GD11" s="226"/>
      <c r="GE11" s="226"/>
      <c r="GF11" s="226"/>
      <c r="GG11" s="226"/>
      <c r="GH11" s="226"/>
      <c r="GI11" s="226"/>
      <c r="GJ11" s="226"/>
      <c r="GK11" s="226"/>
      <c r="GL11" s="226"/>
    </row>
    <row r="12" spans="1:194" ht="50.1" customHeight="1" x14ac:dyDescent="0.2">
      <c r="A12" s="186" t="s">
        <v>536</v>
      </c>
      <c r="B12" s="235"/>
      <c r="C12" s="227">
        <f>SUM(COUNTIF('Gedragssignaleringslijsten v1'!C15,"X"),COUNTIF('v2'!C15,"X"),COUNTIF('v3'!C15,"X"),COUNTIF('v4'!C15,"X"),COUNTIF('v5'!C15,"X"),COUNTIF('v6'!C15,"X"),COUNTIF('v7'!C15,"X"),COUNTIF('v8'!C15,"X"),COUNTIF('v9'!C15,"X"),COUNTIF('v10'!C15,"X"),COUNTIF(ouders!C15,"X"),COUNTIF(leerling!C15,"X"),COUNTIF('v13'!C15,"X"),COUNTIF('v14'!C15,"X"),COUNTIF('v15'!C15,"X"))</f>
        <v>0</v>
      </c>
      <c r="D12" s="122" t="b">
        <f t="shared" si="0"/>
        <v>0</v>
      </c>
      <c r="E12" s="377" t="str">
        <f>IF(D12=FALSE,"",VLOOKUP(D12,lijst!$A88:'lijst'!$B89,2,TRUE))</f>
        <v/>
      </c>
      <c r="F12" s="378" t="str">
        <f>IF(D12=FALSE,"",VLOOKUP(D12,lijst!$A90:'lijst'!$B91,2,TRUE))</f>
        <v/>
      </c>
      <c r="G12" s="378" t="str">
        <f>IF(D12=FALSE,"",VLOOKUP(D12,lijst!$A92:'lijst'!$B93,2,TRUE))</f>
        <v/>
      </c>
      <c r="H12" s="378" t="str">
        <f>IF(D12=FALSE,"",VLOOKUP(D12,lijst!$A94:'lijst'!$B95,2,TRUE))</f>
        <v/>
      </c>
      <c r="I12" s="378" t="str">
        <f>IF(D12=FALSE,"",VLOOKUP(D12,lijst!$A96:'lijst'!$B97,2,TRUE))</f>
        <v/>
      </c>
      <c r="J12" s="379" t="str">
        <f>IF(D12=FALSE,"",VLOOKUP(D12,lijst!$A98:'lijst'!$B99,2,TRUE))</f>
        <v/>
      </c>
      <c r="K12" s="239"/>
      <c r="L12" s="230">
        <f>SUM(COUNTIF('Gedragssignaleringslijsten v1'!D15,"X"),COUNTIF('v2'!D15,"X"),COUNTIF('v3'!D15,"X"),COUNTIF('v4'!D15,"X"),COUNTIF('v5'!D15,"X"),COUNTIF('v6'!D15,"X"),COUNTIF('v7'!D15,"X"),COUNTIF('v8'!D15,"X"),COUNTIF('v9'!D15,"X"),COUNTIF('v10'!D15,"X"),COUNTIF(ouders!D15,"X"),COUNTIF(leerling!D15,"X"),COUNTIF('v13'!D15,"X"),COUNTIF('v14'!D15,"X"),COUNTIF('v15'!D15,"X"))</f>
        <v>0</v>
      </c>
      <c r="M12" s="231" t="b">
        <f t="shared" si="1"/>
        <v>0</v>
      </c>
      <c r="N12" s="232"/>
      <c r="O12" s="232"/>
      <c r="P12" s="232"/>
      <c r="Q12" s="232"/>
      <c r="R12" s="232"/>
      <c r="S12" s="232"/>
      <c r="T12" s="123"/>
      <c r="U12" s="123"/>
      <c r="V12" s="123"/>
      <c r="W12" s="232"/>
      <c r="X12" s="232"/>
      <c r="Y12" s="232"/>
      <c r="Z12" s="232"/>
      <c r="AA12" s="232"/>
      <c r="AB12" s="232"/>
      <c r="AC12" s="123"/>
      <c r="AD12" s="123"/>
      <c r="AE12" s="123"/>
      <c r="AF12" s="232"/>
      <c r="AG12" s="232"/>
      <c r="AH12" s="232"/>
      <c r="AI12" s="232"/>
      <c r="AJ12" s="232"/>
      <c r="AK12" s="232"/>
      <c r="AL12" s="123"/>
      <c r="AM12" s="123"/>
      <c r="AN12" s="123"/>
      <c r="AO12" s="232"/>
      <c r="AP12" s="232"/>
      <c r="AQ12" s="232"/>
      <c r="AR12" s="232"/>
      <c r="AS12" s="232"/>
      <c r="AT12" s="232"/>
      <c r="AU12" s="123"/>
      <c r="AV12" s="123"/>
      <c r="AW12" s="123"/>
      <c r="AX12" s="232"/>
      <c r="AY12" s="232"/>
      <c r="AZ12" s="232"/>
      <c r="BA12" s="232"/>
      <c r="BB12" s="232"/>
      <c r="BC12" s="232"/>
      <c r="BD12" s="123"/>
      <c r="BE12" s="123"/>
      <c r="BF12" s="123"/>
      <c r="BG12" s="232"/>
      <c r="BH12" s="232"/>
      <c r="BI12" s="232"/>
      <c r="BJ12" s="232"/>
      <c r="BK12" s="232"/>
      <c r="BL12" s="232"/>
      <c r="BM12" s="123"/>
      <c r="BN12" s="123"/>
      <c r="BO12" s="123"/>
      <c r="BP12" s="232"/>
      <c r="BQ12" s="232"/>
      <c r="BR12" s="232"/>
      <c r="BS12" s="232"/>
      <c r="BT12" s="232"/>
      <c r="BU12" s="232"/>
      <c r="BV12" s="123"/>
      <c r="BW12" s="123"/>
      <c r="BX12" s="123"/>
      <c r="BY12" s="232"/>
      <c r="BZ12" s="232"/>
      <c r="CA12" s="232"/>
      <c r="CB12" s="232"/>
      <c r="CC12" s="232"/>
      <c r="CD12" s="232"/>
      <c r="CE12" s="123"/>
      <c r="CF12" s="123"/>
      <c r="CG12" s="123"/>
      <c r="CH12" s="232"/>
      <c r="CI12" s="232"/>
      <c r="CJ12" s="232"/>
      <c r="CK12" s="232"/>
      <c r="CL12" s="232"/>
      <c r="CM12" s="232"/>
      <c r="CN12" s="233"/>
      <c r="CO12" s="136"/>
      <c r="CP12" s="121"/>
      <c r="CQ12" s="121"/>
      <c r="CR12" s="226"/>
      <c r="CS12" s="226"/>
      <c r="CT12" s="226"/>
      <c r="CU12" s="226"/>
      <c r="CV12" s="226"/>
      <c r="CW12" s="226"/>
      <c r="CX12" s="226"/>
      <c r="CY12" s="226"/>
      <c r="CZ12" s="226"/>
      <c r="DA12" s="226"/>
      <c r="DB12" s="226"/>
      <c r="DC12" s="226"/>
      <c r="DD12" s="226"/>
      <c r="DE12" s="226"/>
      <c r="DF12" s="226"/>
      <c r="DG12" s="226"/>
      <c r="DH12" s="226"/>
      <c r="DI12" s="226"/>
      <c r="DJ12" s="226"/>
      <c r="DK12" s="226"/>
      <c r="DL12" s="226"/>
      <c r="DM12" s="226"/>
      <c r="DN12" s="226"/>
      <c r="DO12" s="226"/>
      <c r="DP12" s="226"/>
      <c r="DQ12" s="226"/>
      <c r="DR12" s="226"/>
      <c r="DS12" s="226"/>
      <c r="DT12" s="226"/>
      <c r="DU12" s="226"/>
      <c r="DV12" s="226"/>
      <c r="DW12" s="226"/>
      <c r="DX12" s="226"/>
      <c r="DY12" s="226"/>
      <c r="DZ12" s="226"/>
      <c r="EA12" s="226"/>
      <c r="EB12" s="226"/>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G12" s="226"/>
      <c r="FH12" s="226"/>
      <c r="FI12" s="226"/>
      <c r="FJ12" s="226"/>
      <c r="FK12" s="226"/>
      <c r="FL12" s="226"/>
      <c r="FM12" s="226"/>
      <c r="FN12" s="226"/>
      <c r="FO12" s="226"/>
      <c r="FP12" s="226"/>
      <c r="FQ12" s="226"/>
      <c r="FR12" s="226"/>
      <c r="FS12" s="226"/>
      <c r="FT12" s="226"/>
      <c r="FU12" s="226"/>
      <c r="FV12" s="226"/>
      <c r="FW12" s="226"/>
      <c r="FX12" s="226"/>
      <c r="FY12" s="226"/>
      <c r="FZ12" s="226"/>
      <c r="GA12" s="226"/>
      <c r="GB12" s="226"/>
      <c r="GC12" s="226"/>
      <c r="GD12" s="226"/>
      <c r="GE12" s="226"/>
      <c r="GF12" s="226"/>
      <c r="GG12" s="226"/>
      <c r="GH12" s="226"/>
      <c r="GI12" s="226"/>
      <c r="GJ12" s="226"/>
      <c r="GK12" s="226"/>
      <c r="GL12" s="226"/>
    </row>
    <row r="13" spans="1:194" ht="50.1" customHeight="1" x14ac:dyDescent="0.2">
      <c r="A13" s="186" t="s">
        <v>537</v>
      </c>
      <c r="B13" s="235"/>
      <c r="C13" s="227">
        <f>SUM(COUNTIF('Gedragssignaleringslijsten v1'!C16,"X"),COUNTIF('v2'!C16,"X"),COUNTIF('v3'!C16,"X"),COUNTIF('v4'!C16,"X"),COUNTIF('v5'!C16,"X"),COUNTIF('v6'!C16,"X"),COUNTIF('v7'!C16,"X"),COUNTIF('v8'!C16,"X"),COUNTIF('v9'!C16,"X"),COUNTIF('v10'!C16,"X"),COUNTIF(ouders!C16,"X"),COUNTIF(leerling!C16,"X"),COUNTIF('v13'!C16,"X"),COUNTIF('v14'!C16,"X"),COUNTIF('v15'!C16,"X"))</f>
        <v>0</v>
      </c>
      <c r="D13" s="122" t="b">
        <f t="shared" si="0"/>
        <v>0</v>
      </c>
      <c r="E13" s="377" t="str">
        <f>IF(D13=FALSE,"",VLOOKUP(D13,lijst!$A100:'lijst'!$B101,2,TRUE))</f>
        <v/>
      </c>
      <c r="F13" s="378" t="str">
        <f>IF(D13=FALSE,"",VLOOKUP(D13,lijst!$A102:'lijst'!$B103,2,TRUE))</f>
        <v/>
      </c>
      <c r="G13" s="378" t="str">
        <f>IF(D13=FALSE,"",VLOOKUP(D13,lijst!$A104:'lijst'!$B105,2,TRUE))</f>
        <v/>
      </c>
      <c r="H13" s="378" t="str">
        <f>IF(D13=FALSE,"",VLOOKUP(D13,lijst!$A106:'lijst'!$B107,2,TRUE))</f>
        <v/>
      </c>
      <c r="I13" s="378" t="str">
        <f>IF(D13=FALSE,"",VLOOKUP(D13,lijst!$A108:'lijst'!$B109,2,TRUE))</f>
        <v/>
      </c>
      <c r="J13" s="379" t="str">
        <f>IF(D13=FALSE,"",VLOOKUP(D13,lijst!$A110:'lijst'!$B111,2,TRUE))</f>
        <v/>
      </c>
      <c r="K13" s="239"/>
      <c r="L13" s="230">
        <f>SUM(COUNTIF('Gedragssignaleringslijsten v1'!D16,"X"),COUNTIF('v2'!D16,"X"),COUNTIF('v3'!D16,"X"),COUNTIF('v4'!D16,"X"),COUNTIF('v5'!D16,"X"),COUNTIF('v6'!D16,"X"),COUNTIF('v7'!D16,"X"),COUNTIF('v8'!D16,"X"),COUNTIF('v9'!D16,"X"),COUNTIF('v10'!D16,"X"),COUNTIF(ouders!D16,"X"),COUNTIF(leerling!D16,"X"),COUNTIF('v13'!D16,"X"),COUNTIF('v14'!D16,"X"),COUNTIF('v15'!D16,"X"))</f>
        <v>0</v>
      </c>
      <c r="M13" s="231" t="b">
        <f t="shared" si="1"/>
        <v>0</v>
      </c>
      <c r="N13" s="232"/>
      <c r="O13" s="232"/>
      <c r="P13" s="232"/>
      <c r="Q13" s="232"/>
      <c r="R13" s="232"/>
      <c r="S13" s="232"/>
      <c r="T13" s="123"/>
      <c r="U13" s="123"/>
      <c r="V13" s="123"/>
      <c r="W13" s="232"/>
      <c r="X13" s="232"/>
      <c r="Y13" s="232"/>
      <c r="Z13" s="232"/>
      <c r="AA13" s="232"/>
      <c r="AB13" s="232"/>
      <c r="AC13" s="123"/>
      <c r="AD13" s="123"/>
      <c r="AE13" s="123"/>
      <c r="AF13" s="232"/>
      <c r="AG13" s="232"/>
      <c r="AH13" s="232"/>
      <c r="AI13" s="232"/>
      <c r="AJ13" s="232"/>
      <c r="AK13" s="232"/>
      <c r="AL13" s="123"/>
      <c r="AM13" s="123"/>
      <c r="AN13" s="123"/>
      <c r="AO13" s="232"/>
      <c r="AP13" s="232"/>
      <c r="AQ13" s="232"/>
      <c r="AR13" s="232"/>
      <c r="AS13" s="232"/>
      <c r="AT13" s="232"/>
      <c r="AU13" s="123"/>
      <c r="AV13" s="123"/>
      <c r="AW13" s="123"/>
      <c r="AX13" s="232"/>
      <c r="AY13" s="232"/>
      <c r="AZ13" s="232"/>
      <c r="BA13" s="232"/>
      <c r="BB13" s="232"/>
      <c r="BC13" s="232"/>
      <c r="BD13" s="123"/>
      <c r="BE13" s="123"/>
      <c r="BF13" s="123"/>
      <c r="BG13" s="232"/>
      <c r="BH13" s="232"/>
      <c r="BI13" s="232"/>
      <c r="BJ13" s="232"/>
      <c r="BK13" s="232"/>
      <c r="BL13" s="232"/>
      <c r="BM13" s="123"/>
      <c r="BN13" s="123"/>
      <c r="BO13" s="123"/>
      <c r="BP13" s="232"/>
      <c r="BQ13" s="232"/>
      <c r="BR13" s="232"/>
      <c r="BS13" s="232"/>
      <c r="BT13" s="232"/>
      <c r="BU13" s="232"/>
      <c r="BV13" s="123"/>
      <c r="BW13" s="123"/>
      <c r="BX13" s="123"/>
      <c r="BY13" s="232"/>
      <c r="BZ13" s="232"/>
      <c r="CA13" s="232"/>
      <c r="CB13" s="232"/>
      <c r="CC13" s="232"/>
      <c r="CD13" s="232"/>
      <c r="CE13" s="123"/>
      <c r="CF13" s="123"/>
      <c r="CG13" s="123"/>
      <c r="CH13" s="232"/>
      <c r="CI13" s="232"/>
      <c r="CJ13" s="232"/>
      <c r="CK13" s="232"/>
      <c r="CL13" s="232"/>
      <c r="CM13" s="232"/>
      <c r="CN13" s="233"/>
      <c r="CO13" s="136"/>
      <c r="CP13" s="121"/>
      <c r="CQ13" s="121"/>
      <c r="CR13" s="226"/>
      <c r="CS13" s="226"/>
      <c r="CT13" s="226"/>
      <c r="CU13" s="226"/>
      <c r="CV13" s="226"/>
      <c r="CW13" s="226"/>
      <c r="CX13" s="226"/>
      <c r="CY13" s="226"/>
      <c r="CZ13" s="226"/>
      <c r="DA13" s="226"/>
      <c r="DB13" s="226"/>
      <c r="DC13" s="226"/>
      <c r="DD13" s="226"/>
      <c r="DE13" s="226"/>
      <c r="DF13" s="226"/>
      <c r="DG13" s="226"/>
      <c r="DH13" s="226"/>
      <c r="DI13" s="226"/>
      <c r="DJ13" s="226"/>
      <c r="DK13" s="226"/>
      <c r="DL13" s="226"/>
      <c r="DM13" s="226"/>
      <c r="DN13" s="226"/>
      <c r="DO13" s="226"/>
      <c r="DP13" s="226"/>
      <c r="DQ13" s="226"/>
      <c r="DR13" s="226"/>
      <c r="DS13" s="226"/>
      <c r="DT13" s="226"/>
      <c r="DU13" s="226"/>
      <c r="DV13" s="226"/>
      <c r="DW13" s="226"/>
      <c r="DX13" s="226"/>
      <c r="DY13" s="226"/>
      <c r="DZ13" s="226"/>
      <c r="EA13" s="226"/>
      <c r="EB13" s="226"/>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G13" s="226"/>
      <c r="FH13" s="226"/>
      <c r="FI13" s="226"/>
      <c r="FJ13" s="226"/>
      <c r="FK13" s="226"/>
      <c r="FL13" s="226"/>
      <c r="FM13" s="226"/>
      <c r="FN13" s="226"/>
      <c r="FO13" s="226"/>
      <c r="FP13" s="226"/>
      <c r="FQ13" s="226"/>
      <c r="FR13" s="226"/>
      <c r="FS13" s="226"/>
      <c r="FT13" s="226"/>
      <c r="FU13" s="226"/>
      <c r="FV13" s="226"/>
      <c r="FW13" s="226"/>
      <c r="FX13" s="226"/>
      <c r="FY13" s="226"/>
      <c r="FZ13" s="226"/>
      <c r="GA13" s="226"/>
      <c r="GB13" s="226"/>
      <c r="GC13" s="226"/>
      <c r="GD13" s="226"/>
      <c r="GE13" s="226"/>
      <c r="GF13" s="226"/>
      <c r="GG13" s="226"/>
      <c r="GH13" s="226"/>
      <c r="GI13" s="226"/>
      <c r="GJ13" s="226"/>
      <c r="GK13" s="226"/>
      <c r="GL13" s="226"/>
    </row>
    <row r="14" spans="1:194" ht="50.1" customHeight="1" x14ac:dyDescent="0.2">
      <c r="A14" s="186" t="s">
        <v>487</v>
      </c>
      <c r="B14" s="235"/>
      <c r="C14" s="227">
        <f>SUM(COUNTIF('Gedragssignaleringslijsten v1'!C17,"X"),COUNTIF('v2'!C17,"X"),COUNTIF('v3'!C17,"X"),COUNTIF('v4'!C17,"X"),COUNTIF('v5'!C17,"X"),COUNTIF('v6'!C17,"X"),COUNTIF('v7'!C17,"X"),COUNTIF('v8'!C17,"X"),COUNTIF('v9'!C17,"X"),COUNTIF('v10'!C17,"X"),COUNTIF(ouders!C17,"X"),COUNTIF(leerling!C17,"X"),COUNTIF('v13'!C17,"X"),COUNTIF('v14'!C17,"X"),COUNTIF('v15'!C17,"X"))</f>
        <v>0</v>
      </c>
      <c r="D14" s="122" t="b">
        <f t="shared" si="0"/>
        <v>0</v>
      </c>
      <c r="E14" s="377" t="str">
        <f>IF(D14=FALSE,"",VLOOKUP(D14,lijst!$A112:'lijst'!$B113,2,TRUE))</f>
        <v/>
      </c>
      <c r="F14" s="378" t="str">
        <f>IF(D14=FALSE,"",VLOOKUP(D14,lijst!$A114:'lijst'!$B115,2,TRUE))</f>
        <v/>
      </c>
      <c r="G14" s="378" t="str">
        <f>IF(D14=FALSE,"",VLOOKUP(D14,lijst!$A116:'lijst'!$B117,2,TRUE))</f>
        <v/>
      </c>
      <c r="H14" s="378" t="str">
        <f>IF(D14=FALSE,"",VLOOKUP(D14,lijst!$A118:'lijst'!$B119,2,TRUE))</f>
        <v/>
      </c>
      <c r="I14" s="378" t="str">
        <f>IF(D14=FALSE,"",VLOOKUP(D14,lijst!$A120:'lijst'!$B121,2,TRUE))</f>
        <v/>
      </c>
      <c r="J14" s="379" t="str">
        <f>IF(D14=FALSE,"",VLOOKUP(D14,lijst!$A122:'lijst'!$B123,2,TRUE))</f>
        <v/>
      </c>
      <c r="K14" s="239"/>
      <c r="L14" s="230">
        <f>SUM(COUNTIF('Gedragssignaleringslijsten v1'!D17,"X"),COUNTIF('v2'!D17,"X"),COUNTIF('v3'!D17,"X"),COUNTIF('v4'!D17,"X"),COUNTIF('v5'!D17,"X"),COUNTIF('v6'!D17,"X"),COUNTIF('v7'!D17,"X"),COUNTIF('v8'!D17,"X"),COUNTIF('v9'!D17,"X"),COUNTIF('v10'!D17,"X"),COUNTIF(ouders!D17,"X"),COUNTIF(leerling!D17,"X"),COUNTIF('v13'!D17,"X"),COUNTIF('v14'!D17,"X"),COUNTIF('v15'!D17,"X"))</f>
        <v>0</v>
      </c>
      <c r="M14" s="231" t="b">
        <f t="shared" si="1"/>
        <v>0</v>
      </c>
      <c r="N14" s="232"/>
      <c r="O14" s="232"/>
      <c r="P14" s="232"/>
      <c r="Q14" s="232"/>
      <c r="R14" s="232"/>
      <c r="S14" s="232"/>
      <c r="T14" s="123"/>
      <c r="U14" s="123"/>
      <c r="V14" s="123"/>
      <c r="W14" s="232"/>
      <c r="X14" s="232"/>
      <c r="Y14" s="232"/>
      <c r="Z14" s="232"/>
      <c r="AA14" s="232"/>
      <c r="AB14" s="232"/>
      <c r="AC14" s="123"/>
      <c r="AD14" s="123"/>
      <c r="AE14" s="123"/>
      <c r="AF14" s="232"/>
      <c r="AG14" s="232"/>
      <c r="AH14" s="232"/>
      <c r="AI14" s="232"/>
      <c r="AJ14" s="232"/>
      <c r="AK14" s="232"/>
      <c r="AL14" s="123"/>
      <c r="AM14" s="123"/>
      <c r="AN14" s="123"/>
      <c r="AO14" s="232"/>
      <c r="AP14" s="232"/>
      <c r="AQ14" s="232"/>
      <c r="AR14" s="232"/>
      <c r="AS14" s="232"/>
      <c r="AT14" s="232"/>
      <c r="AU14" s="123"/>
      <c r="AV14" s="123"/>
      <c r="AW14" s="123"/>
      <c r="AX14" s="232"/>
      <c r="AY14" s="232"/>
      <c r="AZ14" s="232"/>
      <c r="BA14" s="232"/>
      <c r="BB14" s="232"/>
      <c r="BC14" s="232"/>
      <c r="BD14" s="123"/>
      <c r="BE14" s="123"/>
      <c r="BF14" s="123"/>
      <c r="BG14" s="232"/>
      <c r="BH14" s="232"/>
      <c r="BI14" s="232"/>
      <c r="BJ14" s="232"/>
      <c r="BK14" s="232"/>
      <c r="BL14" s="232"/>
      <c r="BM14" s="123"/>
      <c r="BN14" s="123"/>
      <c r="BO14" s="123"/>
      <c r="BP14" s="232"/>
      <c r="BQ14" s="232"/>
      <c r="BR14" s="232"/>
      <c r="BS14" s="232"/>
      <c r="BT14" s="232"/>
      <c r="BU14" s="232"/>
      <c r="BV14" s="123"/>
      <c r="BW14" s="123"/>
      <c r="BX14" s="123"/>
      <c r="BY14" s="232"/>
      <c r="BZ14" s="232"/>
      <c r="CA14" s="232"/>
      <c r="CB14" s="232"/>
      <c r="CC14" s="232"/>
      <c r="CD14" s="232"/>
      <c r="CE14" s="123"/>
      <c r="CF14" s="123"/>
      <c r="CG14" s="123"/>
      <c r="CH14" s="232"/>
      <c r="CI14" s="232"/>
      <c r="CJ14" s="232"/>
      <c r="CK14" s="232"/>
      <c r="CL14" s="232"/>
      <c r="CM14" s="232"/>
      <c r="CN14" s="233"/>
      <c r="CO14" s="136"/>
      <c r="CP14" s="121"/>
      <c r="CQ14" s="121"/>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26"/>
      <c r="FM14" s="226"/>
      <c r="FN14" s="226"/>
      <c r="FO14" s="226"/>
      <c r="FP14" s="226"/>
      <c r="FQ14" s="226"/>
      <c r="FR14" s="226"/>
      <c r="FS14" s="226"/>
      <c r="FT14" s="226"/>
      <c r="FU14" s="226"/>
      <c r="FV14" s="226"/>
      <c r="FW14" s="226"/>
      <c r="FX14" s="226"/>
      <c r="FY14" s="226"/>
      <c r="FZ14" s="226"/>
      <c r="GA14" s="226"/>
      <c r="GB14" s="226"/>
      <c r="GC14" s="226"/>
      <c r="GD14" s="226"/>
      <c r="GE14" s="226"/>
      <c r="GF14" s="226"/>
      <c r="GG14" s="226"/>
      <c r="GH14" s="226"/>
      <c r="GI14" s="226"/>
      <c r="GJ14" s="226"/>
      <c r="GK14" s="226"/>
      <c r="GL14" s="226"/>
    </row>
    <row r="15" spans="1:194" ht="50.1" customHeight="1" x14ac:dyDescent="0.2">
      <c r="A15" s="186" t="s">
        <v>187</v>
      </c>
      <c r="B15" s="235"/>
      <c r="C15" s="227">
        <f>SUM(COUNTIF('Gedragssignaleringslijsten v1'!C18,"X"),COUNTIF('v2'!C18,"X"),COUNTIF('v3'!C18,"X"),COUNTIF('v4'!C18,"X"),COUNTIF('v5'!C18,"X"),COUNTIF('v6'!C18,"X"),COUNTIF('v7'!C18,"X"),COUNTIF('v8'!C18,"X"),COUNTIF('v9'!C18,"X"),COUNTIF('v10'!C18,"X"),COUNTIF(ouders!C18,"X"),COUNTIF(leerling!C18,"X"),COUNTIF('v13'!C18,"X"),COUNTIF('v14'!C18,"X"),COUNTIF('v15'!C18,"X"))</f>
        <v>0</v>
      </c>
      <c r="D15" s="122" t="b">
        <f t="shared" si="0"/>
        <v>0</v>
      </c>
      <c r="E15" s="377" t="str">
        <f>IF(D15=FALSE,"",VLOOKUP(D15,lijst!$A124:'lijst'!$B125,2,TRUE))</f>
        <v/>
      </c>
      <c r="F15" s="378" t="str">
        <f>IF(D15=FALSE,"",VLOOKUP(D15,lijst!$A126:'lijst'!$B127,2,TRUE))</f>
        <v/>
      </c>
      <c r="G15" s="378" t="str">
        <f>IF(D15=FALSE,"",VLOOKUP(D15,lijst!$A128:'lijst'!$B129,2,TRUE))</f>
        <v/>
      </c>
      <c r="H15" s="378" t="str">
        <f>IF(D15=FALSE,"",VLOOKUP(D15,lijst!$A130:'lijst'!$B131,2,TRUE))</f>
        <v/>
      </c>
      <c r="I15" s="378" t="str">
        <f>IF(D15=FALSE,"",VLOOKUP(D15,lijst!$A132:'lijst'!$B133,2,TRUE))</f>
        <v/>
      </c>
      <c r="J15" s="379" t="str">
        <f>IF(D15=FALSE,"",VLOOKUP(D15,lijst!$A134:'lijst'!$B135,2,TRUE))</f>
        <v/>
      </c>
      <c r="K15" s="239"/>
      <c r="L15" s="230">
        <f>SUM(COUNTIF('Gedragssignaleringslijsten v1'!D18,"X"),COUNTIF('v2'!D18,"X"),COUNTIF('v3'!D18,"X"),COUNTIF('v4'!D18,"X"),COUNTIF('v5'!D18,"X"),COUNTIF('v6'!D18,"X"),COUNTIF('v7'!D18,"X"),COUNTIF('v8'!D18,"X"),COUNTIF('v9'!D18,"X"),COUNTIF('v10'!D18,"X"),COUNTIF(ouders!D18,"X"),COUNTIF(leerling!D18,"X"),COUNTIF('v13'!D18,"X"),COUNTIF('v14'!D18,"X"),COUNTIF('v15'!D18,"X"))</f>
        <v>0</v>
      </c>
      <c r="M15" s="231" t="b">
        <f t="shared" si="1"/>
        <v>0</v>
      </c>
      <c r="N15" s="232"/>
      <c r="O15" s="232"/>
      <c r="P15" s="232"/>
      <c r="Q15" s="232"/>
      <c r="R15" s="232"/>
      <c r="S15" s="232"/>
      <c r="T15" s="123"/>
      <c r="U15" s="123"/>
      <c r="V15" s="123"/>
      <c r="W15" s="232"/>
      <c r="X15" s="232"/>
      <c r="Y15" s="232"/>
      <c r="Z15" s="232"/>
      <c r="AA15" s="232"/>
      <c r="AB15" s="232"/>
      <c r="AC15" s="123"/>
      <c r="AD15" s="123"/>
      <c r="AE15" s="123"/>
      <c r="AF15" s="232"/>
      <c r="AG15" s="232"/>
      <c r="AH15" s="232"/>
      <c r="AI15" s="232"/>
      <c r="AJ15" s="232"/>
      <c r="AK15" s="232"/>
      <c r="AL15" s="123"/>
      <c r="AM15" s="123"/>
      <c r="AN15" s="123"/>
      <c r="AO15" s="232"/>
      <c r="AP15" s="232"/>
      <c r="AQ15" s="232"/>
      <c r="AR15" s="232"/>
      <c r="AS15" s="232"/>
      <c r="AT15" s="232"/>
      <c r="AU15" s="123"/>
      <c r="AV15" s="123"/>
      <c r="AW15" s="123"/>
      <c r="AX15" s="232"/>
      <c r="AY15" s="232"/>
      <c r="AZ15" s="232"/>
      <c r="BA15" s="232"/>
      <c r="BB15" s="232"/>
      <c r="BC15" s="232"/>
      <c r="BD15" s="123"/>
      <c r="BE15" s="123"/>
      <c r="BF15" s="123"/>
      <c r="BG15" s="232"/>
      <c r="BH15" s="232"/>
      <c r="BI15" s="232"/>
      <c r="BJ15" s="232"/>
      <c r="BK15" s="232"/>
      <c r="BL15" s="232"/>
      <c r="BM15" s="123"/>
      <c r="BN15" s="123"/>
      <c r="BO15" s="123"/>
      <c r="BP15" s="232"/>
      <c r="BQ15" s="232"/>
      <c r="BR15" s="232"/>
      <c r="BS15" s="232"/>
      <c r="BT15" s="232"/>
      <c r="BU15" s="232"/>
      <c r="BV15" s="123"/>
      <c r="BW15" s="123"/>
      <c r="BX15" s="123"/>
      <c r="BY15" s="232"/>
      <c r="BZ15" s="232"/>
      <c r="CA15" s="232"/>
      <c r="CB15" s="232"/>
      <c r="CC15" s="232"/>
      <c r="CD15" s="232"/>
      <c r="CE15" s="123"/>
      <c r="CF15" s="123"/>
      <c r="CG15" s="123"/>
      <c r="CH15" s="232"/>
      <c r="CI15" s="232"/>
      <c r="CJ15" s="232"/>
      <c r="CK15" s="232"/>
      <c r="CL15" s="232"/>
      <c r="CM15" s="232"/>
      <c r="CN15" s="233"/>
      <c r="CO15" s="136"/>
      <c r="CP15" s="121"/>
      <c r="CQ15" s="121"/>
      <c r="CR15" s="226"/>
      <c r="CS15" s="226"/>
      <c r="CT15" s="226"/>
      <c r="CU15" s="226"/>
      <c r="CV15" s="226"/>
      <c r="CW15" s="226"/>
      <c r="CX15" s="226"/>
      <c r="CY15" s="226"/>
      <c r="CZ15" s="226"/>
      <c r="DA15" s="226"/>
      <c r="DB15" s="226"/>
      <c r="DC15" s="226"/>
      <c r="DD15" s="226"/>
      <c r="DE15" s="226"/>
      <c r="DF15" s="226"/>
      <c r="DG15" s="226"/>
      <c r="DH15" s="226"/>
      <c r="DI15" s="226"/>
      <c r="DJ15" s="226"/>
      <c r="DK15" s="226"/>
      <c r="DL15" s="226"/>
      <c r="DM15" s="226"/>
      <c r="DN15" s="226"/>
      <c r="DO15" s="226"/>
      <c r="DP15" s="226"/>
      <c r="DQ15" s="226"/>
      <c r="DR15" s="226"/>
      <c r="DS15" s="226"/>
      <c r="DT15" s="226"/>
      <c r="DU15" s="226"/>
      <c r="DV15" s="226"/>
      <c r="DW15" s="226"/>
      <c r="DX15" s="226"/>
      <c r="DY15" s="226"/>
      <c r="DZ15" s="226"/>
      <c r="EA15" s="226"/>
      <c r="EB15" s="226"/>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G15" s="226"/>
      <c r="FH15" s="226"/>
      <c r="FI15" s="226"/>
      <c r="FJ15" s="226"/>
      <c r="FK15" s="226"/>
      <c r="FL15" s="226"/>
      <c r="FM15" s="226"/>
      <c r="FN15" s="226"/>
      <c r="FO15" s="226"/>
      <c r="FP15" s="226"/>
      <c r="FQ15" s="226"/>
      <c r="FR15" s="226"/>
      <c r="FS15" s="226"/>
      <c r="FT15" s="226"/>
      <c r="FU15" s="226"/>
      <c r="FV15" s="226"/>
      <c r="FW15" s="226"/>
      <c r="FX15" s="226"/>
      <c r="FY15" s="226"/>
      <c r="FZ15" s="226"/>
      <c r="GA15" s="226"/>
      <c r="GB15" s="226"/>
      <c r="GC15" s="226"/>
      <c r="GD15" s="226"/>
      <c r="GE15" s="226"/>
      <c r="GF15" s="226"/>
      <c r="GG15" s="226"/>
      <c r="GH15" s="226"/>
      <c r="GI15" s="226"/>
      <c r="GJ15" s="226"/>
      <c r="GK15" s="226"/>
      <c r="GL15" s="226"/>
    </row>
    <row r="16" spans="1:194" ht="50.1" customHeight="1" x14ac:dyDescent="0.2">
      <c r="A16" s="186" t="s">
        <v>539</v>
      </c>
      <c r="B16" s="235"/>
      <c r="C16" s="227">
        <f>SUM(COUNTIF('Gedragssignaleringslijsten v1'!C19,"X"),COUNTIF('v2'!C19,"X"),COUNTIF('v3'!C19,"X"),COUNTIF('v4'!C19,"X"),COUNTIF('v5'!C19,"X"),COUNTIF('v6'!C19,"X"),COUNTIF('v7'!C19,"X"),COUNTIF('v8'!C19,"X"),COUNTIF('v9'!C19,"X"),COUNTIF('v10'!C19,"X"),COUNTIF(ouders!C19,"X"),COUNTIF(leerling!C19,"X"),COUNTIF('v13'!C19,"X"),COUNTIF('v14'!C19,"X"),COUNTIF('v15'!C19,"X"))</f>
        <v>0</v>
      </c>
      <c r="D16" s="122" t="b">
        <f t="shared" si="0"/>
        <v>0</v>
      </c>
      <c r="E16" s="377" t="str">
        <f>IF(D16=FALSE,"",VLOOKUP(D16,lijst!$A136:'lijst'!$B137,2,TRUE))</f>
        <v/>
      </c>
      <c r="F16" s="378" t="str">
        <f>IF(D16=FALSE,"",VLOOKUP(D16,lijst!$A138:'lijst'!$B139,2,TRUE))</f>
        <v/>
      </c>
      <c r="G16" s="378" t="str">
        <f>IF(D16=FALSE,"",VLOOKUP(D16,lijst!$A140:'lijst'!$B141,2,TRUE))</f>
        <v/>
      </c>
      <c r="H16" s="378" t="str">
        <f>IF(D16=FALSE,"",VLOOKUP(D16,lijst!$A142:'lijst'!$B143,2,TRUE))</f>
        <v/>
      </c>
      <c r="I16" s="378" t="str">
        <f>IF(D16=FALSE,"",VLOOKUP(D16,lijst!$A144:'lijst'!$B145,2,TRUE))</f>
        <v/>
      </c>
      <c r="J16" s="379" t="str">
        <f>IF(D16=FALSE,"",VLOOKUP(D16,lijst!$A146:'lijst'!$B147,2,TRUE))</f>
        <v/>
      </c>
      <c r="K16" s="239"/>
      <c r="L16" s="230">
        <f>SUM(COUNTIF('Gedragssignaleringslijsten v1'!D19,"X"),COUNTIF('v2'!D19,"X"),COUNTIF('v3'!D19,"X"),COUNTIF('v4'!D19,"X"),COUNTIF('v5'!D19,"X"),COUNTIF('v6'!D19,"X"),COUNTIF('v7'!D19,"X"),COUNTIF('v8'!D19,"X"),COUNTIF('v9'!D19,"X"),COUNTIF('v10'!D19,"X"),COUNTIF(ouders!D19,"X"),COUNTIF(leerling!D19,"X"),COUNTIF('v13'!D19,"X"),COUNTIF('v14'!D19,"X"),COUNTIF('v15'!D19,"X"))</f>
        <v>0</v>
      </c>
      <c r="M16" s="231" t="b">
        <f t="shared" si="1"/>
        <v>0</v>
      </c>
      <c r="N16" s="232"/>
      <c r="O16" s="232"/>
      <c r="P16" s="232"/>
      <c r="Q16" s="232"/>
      <c r="R16" s="232"/>
      <c r="S16" s="232"/>
      <c r="T16" s="123"/>
      <c r="U16" s="123"/>
      <c r="V16" s="123"/>
      <c r="W16" s="232"/>
      <c r="X16" s="232"/>
      <c r="Y16" s="232"/>
      <c r="Z16" s="232"/>
      <c r="AA16" s="232"/>
      <c r="AB16" s="232"/>
      <c r="AC16" s="123"/>
      <c r="AD16" s="123"/>
      <c r="AE16" s="123"/>
      <c r="AF16" s="232"/>
      <c r="AG16" s="232"/>
      <c r="AH16" s="232"/>
      <c r="AI16" s="232"/>
      <c r="AJ16" s="232"/>
      <c r="AK16" s="232"/>
      <c r="AL16" s="123"/>
      <c r="AM16" s="123"/>
      <c r="AN16" s="123"/>
      <c r="AO16" s="232"/>
      <c r="AP16" s="232"/>
      <c r="AQ16" s="232"/>
      <c r="AR16" s="232"/>
      <c r="AS16" s="232"/>
      <c r="AT16" s="232"/>
      <c r="AU16" s="123"/>
      <c r="AV16" s="123"/>
      <c r="AW16" s="123"/>
      <c r="AX16" s="232"/>
      <c r="AY16" s="232"/>
      <c r="AZ16" s="232"/>
      <c r="BA16" s="232"/>
      <c r="BB16" s="232"/>
      <c r="BC16" s="232"/>
      <c r="BD16" s="123"/>
      <c r="BE16" s="123"/>
      <c r="BF16" s="123"/>
      <c r="BG16" s="232"/>
      <c r="BH16" s="232"/>
      <c r="BI16" s="232"/>
      <c r="BJ16" s="232"/>
      <c r="BK16" s="232"/>
      <c r="BL16" s="232"/>
      <c r="BM16" s="123"/>
      <c r="BN16" s="123"/>
      <c r="BO16" s="123"/>
      <c r="BP16" s="232"/>
      <c r="BQ16" s="232"/>
      <c r="BR16" s="232"/>
      <c r="BS16" s="232"/>
      <c r="BT16" s="232"/>
      <c r="BU16" s="232"/>
      <c r="BV16" s="123"/>
      <c r="BW16" s="123"/>
      <c r="BX16" s="123"/>
      <c r="BY16" s="232"/>
      <c r="BZ16" s="232"/>
      <c r="CA16" s="232"/>
      <c r="CB16" s="232"/>
      <c r="CC16" s="232"/>
      <c r="CD16" s="232"/>
      <c r="CE16" s="123"/>
      <c r="CF16" s="123"/>
      <c r="CG16" s="123"/>
      <c r="CH16" s="232"/>
      <c r="CI16" s="232"/>
      <c r="CJ16" s="232"/>
      <c r="CK16" s="232"/>
      <c r="CL16" s="232"/>
      <c r="CM16" s="232"/>
      <c r="CN16" s="233"/>
      <c r="CO16" s="136"/>
      <c r="CP16" s="121"/>
      <c r="CQ16" s="121"/>
      <c r="CR16" s="226"/>
      <c r="CS16" s="226"/>
      <c r="CT16" s="226"/>
      <c r="CU16" s="226"/>
      <c r="CV16" s="226"/>
      <c r="CW16" s="226"/>
      <c r="CX16" s="226"/>
      <c r="CY16" s="226"/>
      <c r="CZ16" s="226"/>
      <c r="DA16" s="226"/>
      <c r="DB16" s="226"/>
      <c r="DC16" s="226"/>
      <c r="DD16" s="226"/>
      <c r="DE16" s="226"/>
      <c r="DF16" s="226"/>
      <c r="DG16" s="226"/>
      <c r="DH16" s="226"/>
      <c r="DI16" s="226"/>
      <c r="DJ16" s="226"/>
      <c r="DK16" s="226"/>
      <c r="DL16" s="226"/>
      <c r="DM16" s="226"/>
      <c r="DN16" s="226"/>
      <c r="DO16" s="226"/>
      <c r="DP16" s="226"/>
      <c r="DQ16" s="226"/>
      <c r="DR16" s="226"/>
      <c r="DS16" s="226"/>
      <c r="DT16" s="226"/>
      <c r="DU16" s="226"/>
      <c r="DV16" s="226"/>
      <c r="DW16" s="226"/>
      <c r="DX16" s="226"/>
      <c r="DY16" s="226"/>
      <c r="DZ16" s="226"/>
      <c r="EA16" s="226"/>
      <c r="EB16" s="226"/>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226"/>
      <c r="EZ16" s="226"/>
      <c r="FA16" s="226"/>
      <c r="FB16" s="226"/>
      <c r="FC16" s="226"/>
      <c r="FD16" s="226"/>
      <c r="FE16" s="226"/>
      <c r="FF16" s="226"/>
      <c r="FG16" s="226"/>
      <c r="FH16" s="226"/>
      <c r="FI16" s="226"/>
      <c r="FJ16" s="226"/>
      <c r="FK16" s="226"/>
      <c r="FL16" s="226"/>
      <c r="FM16" s="226"/>
      <c r="FN16" s="226"/>
      <c r="FO16" s="226"/>
      <c r="FP16" s="226"/>
      <c r="FQ16" s="226"/>
      <c r="FR16" s="226"/>
      <c r="FS16" s="226"/>
      <c r="FT16" s="226"/>
      <c r="FU16" s="226"/>
      <c r="FV16" s="226"/>
      <c r="FW16" s="226"/>
      <c r="FX16" s="226"/>
      <c r="FY16" s="226"/>
      <c r="FZ16" s="226"/>
      <c r="GA16" s="226"/>
      <c r="GB16" s="226"/>
      <c r="GC16" s="226"/>
      <c r="GD16" s="226"/>
      <c r="GE16" s="226"/>
      <c r="GF16" s="226"/>
      <c r="GG16" s="226"/>
      <c r="GH16" s="226"/>
      <c r="GI16" s="226"/>
      <c r="GJ16" s="226"/>
      <c r="GK16" s="226"/>
      <c r="GL16" s="226"/>
    </row>
    <row r="17" spans="1:194" ht="50.1" customHeight="1" thickBot="1" x14ac:dyDescent="0.25">
      <c r="A17" s="187" t="s">
        <v>177</v>
      </c>
      <c r="B17" s="235"/>
      <c r="C17" s="227">
        <f>SUM(COUNTIF('Gedragssignaleringslijsten v1'!C20,"X"),COUNTIF('v2'!C20,"X"),COUNTIF('v3'!C20,"X"),COUNTIF('v4'!C20,"X"),COUNTIF('v5'!C20,"X"),COUNTIF('v6'!C20,"X"),COUNTIF('v7'!C20,"X"),COUNTIF('v8'!C20,"X"),COUNTIF('v9'!C20,"X"),COUNTIF('v10'!C20,"X"),COUNTIF(ouders!C20,"X"),COUNTIF(leerling!C20,"X"),COUNTIF('v13'!C20,"X"),COUNTIF('v14'!C20,"X"),COUNTIF('v15'!C20,"X"))</f>
        <v>0</v>
      </c>
      <c r="D17" s="122" t="b">
        <f t="shared" si="0"/>
        <v>0</v>
      </c>
      <c r="E17" s="380" t="str">
        <f>IF(D17=FALSE,"",VLOOKUP(D17,lijst!$A148:'lijst'!$B149,2,TRUE))</f>
        <v/>
      </c>
      <c r="F17" s="381" t="str">
        <f>IF(D17=FALSE,"",VLOOKUP(D17,lijst!$A150:'lijst'!$B151,2,TRUE))</f>
        <v/>
      </c>
      <c r="G17" s="381" t="str">
        <f>IF(D17=FALSE,"",VLOOKUP(D17,lijst!$A152:'lijst'!$B153,2,TRUE))</f>
        <v/>
      </c>
      <c r="H17" s="381" t="str">
        <f>IF(D17=FALSE,"",VLOOKUP(D17,lijst!$A154:'lijst'!$B155,2,TRUE))</f>
        <v/>
      </c>
      <c r="I17" s="381" t="str">
        <f>IF(D17=FALSE,"",VLOOKUP(D17,lijst!$A156:'lijst'!$B157,2,TRUE))</f>
        <v/>
      </c>
      <c r="J17" s="382" t="str">
        <f>IF(D17=FALSE,"",VLOOKUP(D17,lijst!$A158:'lijst'!$B159,2,TRUE))</f>
        <v/>
      </c>
      <c r="K17" s="239"/>
      <c r="L17" s="230">
        <f>SUM(COUNTIF('Gedragssignaleringslijsten v1'!D20,"X"),COUNTIF('v2'!D20,"X"),COUNTIF('v3'!D20,"X"),COUNTIF('v4'!D20,"X"),COUNTIF('v5'!D20,"X"),COUNTIF('v6'!D20,"X"),COUNTIF('v7'!D20,"X"),COUNTIF('v8'!D20,"X"),COUNTIF('v9'!D20,"X"),COUNTIF('v10'!D20,"X"),COUNTIF(ouders!D20,"X"),COUNTIF(leerling!D20,"X"),COUNTIF('v13'!D20,"X"),COUNTIF('v14'!D20,"X"),COUNTIF('v15'!D20,"X"))</f>
        <v>0</v>
      </c>
      <c r="M17" s="231" t="b">
        <f t="shared" si="1"/>
        <v>0</v>
      </c>
      <c r="N17" s="232"/>
      <c r="O17" s="232"/>
      <c r="P17" s="232"/>
      <c r="Q17" s="232"/>
      <c r="R17" s="232"/>
      <c r="S17" s="232"/>
      <c r="T17" s="123"/>
      <c r="U17" s="123"/>
      <c r="V17" s="123"/>
      <c r="W17" s="232"/>
      <c r="X17" s="232"/>
      <c r="Y17" s="232"/>
      <c r="Z17" s="232"/>
      <c r="AA17" s="232"/>
      <c r="AB17" s="232"/>
      <c r="AC17" s="123"/>
      <c r="AD17" s="123"/>
      <c r="AE17" s="123"/>
      <c r="AF17" s="232"/>
      <c r="AG17" s="232"/>
      <c r="AH17" s="232"/>
      <c r="AI17" s="232"/>
      <c r="AJ17" s="232"/>
      <c r="AK17" s="232"/>
      <c r="AL17" s="123"/>
      <c r="AM17" s="123"/>
      <c r="AN17" s="123"/>
      <c r="AO17" s="232"/>
      <c r="AP17" s="232"/>
      <c r="AQ17" s="232"/>
      <c r="AR17" s="232"/>
      <c r="AS17" s="232"/>
      <c r="AT17" s="232"/>
      <c r="AU17" s="123"/>
      <c r="AV17" s="123"/>
      <c r="AW17" s="123"/>
      <c r="AX17" s="232"/>
      <c r="AY17" s="232"/>
      <c r="AZ17" s="232"/>
      <c r="BA17" s="232"/>
      <c r="BB17" s="232"/>
      <c r="BC17" s="232"/>
      <c r="BD17" s="123"/>
      <c r="BE17" s="123"/>
      <c r="BF17" s="123"/>
      <c r="BG17" s="232"/>
      <c r="BH17" s="232"/>
      <c r="BI17" s="232"/>
      <c r="BJ17" s="232"/>
      <c r="BK17" s="232"/>
      <c r="BL17" s="232"/>
      <c r="BM17" s="123"/>
      <c r="BN17" s="123"/>
      <c r="BO17" s="123"/>
      <c r="BP17" s="232"/>
      <c r="BQ17" s="232"/>
      <c r="BR17" s="232"/>
      <c r="BS17" s="232"/>
      <c r="BT17" s="232"/>
      <c r="BU17" s="232"/>
      <c r="BV17" s="123"/>
      <c r="BW17" s="123"/>
      <c r="BX17" s="123"/>
      <c r="BY17" s="232"/>
      <c r="BZ17" s="232"/>
      <c r="CA17" s="232"/>
      <c r="CB17" s="232"/>
      <c r="CC17" s="232"/>
      <c r="CD17" s="232"/>
      <c r="CE17" s="123"/>
      <c r="CF17" s="123"/>
      <c r="CG17" s="123"/>
      <c r="CH17" s="232"/>
      <c r="CI17" s="232"/>
      <c r="CJ17" s="232"/>
      <c r="CK17" s="232"/>
      <c r="CL17" s="232"/>
      <c r="CM17" s="232"/>
      <c r="CN17" s="233"/>
      <c r="CO17" s="136"/>
      <c r="CP17" s="121"/>
      <c r="CQ17" s="121"/>
      <c r="CR17" s="226"/>
      <c r="CS17" s="226"/>
      <c r="CT17" s="226"/>
      <c r="CU17" s="226"/>
      <c r="CV17" s="226"/>
      <c r="CW17" s="226"/>
      <c r="CX17" s="226"/>
      <c r="CY17" s="226"/>
      <c r="CZ17" s="226"/>
      <c r="DA17" s="226"/>
      <c r="DB17" s="226"/>
      <c r="DC17" s="226"/>
      <c r="DD17" s="226"/>
      <c r="DE17" s="226"/>
      <c r="DF17" s="226"/>
      <c r="DG17" s="226"/>
      <c r="DH17" s="226"/>
      <c r="DI17" s="226"/>
      <c r="DJ17" s="226"/>
      <c r="DK17" s="226"/>
      <c r="DL17" s="226"/>
      <c r="DM17" s="226"/>
      <c r="DN17" s="226"/>
      <c r="DO17" s="226"/>
      <c r="DP17" s="226"/>
      <c r="DQ17" s="226"/>
      <c r="DR17" s="226"/>
      <c r="DS17" s="226"/>
      <c r="DT17" s="226"/>
      <c r="DU17" s="226"/>
      <c r="DV17" s="226"/>
      <c r="DW17" s="226"/>
      <c r="DX17" s="226"/>
      <c r="DY17" s="226"/>
      <c r="DZ17" s="226"/>
      <c r="EA17" s="226"/>
      <c r="EB17" s="226"/>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6"/>
      <c r="FE17" s="226"/>
      <c r="FF17" s="226"/>
      <c r="FG17" s="226"/>
      <c r="FH17" s="226"/>
      <c r="FI17" s="226"/>
      <c r="FJ17" s="226"/>
      <c r="FK17" s="226"/>
      <c r="FL17" s="226"/>
      <c r="FM17" s="226"/>
      <c r="FN17" s="226"/>
      <c r="FO17" s="226"/>
      <c r="FP17" s="226"/>
      <c r="FQ17" s="226"/>
      <c r="FR17" s="226"/>
      <c r="FS17" s="226"/>
      <c r="FT17" s="226"/>
      <c r="FU17" s="226"/>
      <c r="FV17" s="226"/>
      <c r="FW17" s="226"/>
      <c r="FX17" s="226"/>
      <c r="FY17" s="226"/>
      <c r="FZ17" s="226"/>
      <c r="GA17" s="226"/>
      <c r="GB17" s="226"/>
      <c r="GC17" s="226"/>
      <c r="GD17" s="226"/>
      <c r="GE17" s="226"/>
      <c r="GF17" s="226"/>
      <c r="GG17" s="226"/>
      <c r="GH17" s="226"/>
      <c r="GI17" s="226"/>
      <c r="GJ17" s="226"/>
      <c r="GK17" s="226"/>
      <c r="GL17" s="226"/>
    </row>
    <row r="18" spans="1:194" s="124" customFormat="1" ht="16.5" customHeight="1" thickBot="1" x14ac:dyDescent="0.25">
      <c r="A18" s="217" t="s">
        <v>340</v>
      </c>
      <c r="B18" s="236"/>
      <c r="C18" s="227"/>
      <c r="D18" s="227"/>
      <c r="E18" s="383"/>
      <c r="F18" s="383"/>
      <c r="G18" s="383"/>
      <c r="H18" s="383"/>
      <c r="I18" s="383"/>
      <c r="J18" s="383"/>
      <c r="K18" s="239"/>
      <c r="L18" s="239"/>
      <c r="M18" s="239"/>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239"/>
      <c r="CO18" s="148"/>
    </row>
    <row r="19" spans="1:194" ht="50.1" customHeight="1" x14ac:dyDescent="0.2">
      <c r="A19" s="185" t="s">
        <v>189</v>
      </c>
      <c r="B19" s="235"/>
      <c r="C19" s="227">
        <f>SUM(COUNTIF('Gedragssignaleringslijsten v1'!C22,"X"),COUNTIF('v2'!C22,"X"),COUNTIF('v3'!C22,"X"),COUNTIF('v4'!C22,"X"),COUNTIF('v5'!C22,"X"),COUNTIF('v6'!C22,"X"),COUNTIF('v7'!C22,"X"),COUNTIF('v8'!C22,"X"),COUNTIF('v9'!C22,"X"),COUNTIF('v10'!C22,"X"),COUNTIF(ouders!C22,"X"),COUNTIF(leerling!C22,"X"),COUNTIF('v13'!C22,"X"),COUNTIF('v14'!C22,"X"),COUNTIF('v15'!C22,"X"))</f>
        <v>0</v>
      </c>
      <c r="D19" s="122" t="b">
        <f>IF(C19&gt;C$1/30, TRUE)</f>
        <v>0</v>
      </c>
      <c r="E19" s="374" t="str">
        <f>IF(D19=FALSE,"",VLOOKUP(D19,lijst!$A160:'lijst'!$B161,2,TRUE))</f>
        <v/>
      </c>
      <c r="F19" s="375" t="str">
        <f>IF(D19=FALSE,"",VLOOKUP(D19,lijst!$A162:'lijst'!$B163,2,TRUE))</f>
        <v/>
      </c>
      <c r="G19" s="384" t="str">
        <f>IF(D19=FALSE,"",VLOOKUP(D19,lijst!$A164:'lijst'!$B165,2,TRUE))</f>
        <v/>
      </c>
      <c r="H19" s="384" t="str">
        <f>IF(D19=FALSE,"",VLOOKUP(D19,lijst!$A166:'lijst'!$B167,2,TRUE))</f>
        <v/>
      </c>
      <c r="I19" s="375" t="str">
        <f>IF(D19=FALSE,"",VLOOKUP(D19,lijst!$A168:'lijst'!$B169,2,TRUE))</f>
        <v/>
      </c>
      <c r="J19" s="376" t="str">
        <f>IF(D19=FALSE,"",VLOOKUP(D19,lijst!$A170:'lijst'!$B171,2,TRUE))</f>
        <v/>
      </c>
      <c r="K19" s="240"/>
      <c r="L19" s="230">
        <f>SUM(COUNTIF('Gedragssignaleringslijsten v1'!D22,"X"),COUNTIF('v2'!D22,"X"),COUNTIF('v3'!D22,"X"),COUNTIF('v4'!D22,"X"),COUNTIF('v5'!D22,"X"),COUNTIF('v6'!D22,"X"),COUNTIF('v7'!D22,"X"),COUNTIF('v8'!D22,"X"),COUNTIF('v9'!D22,"X"),COUNTIF('v10'!D22,"X"),COUNTIF(ouders!D22,"X"),COUNTIF(leerling!D22,"X"),COUNTIF('v13'!D22,"X"),COUNTIF('v14'!D22,"X"),COUNTIF('v15'!D22,"X"))</f>
        <v>0</v>
      </c>
      <c r="M19" s="231" t="b">
        <f>IF(L19&gt;L$1/20, TRUE)</f>
        <v>0</v>
      </c>
      <c r="N19" s="232"/>
      <c r="O19" s="232"/>
      <c r="P19" s="232"/>
      <c r="Q19" s="232"/>
      <c r="R19" s="232"/>
      <c r="S19" s="232"/>
      <c r="T19" s="123"/>
      <c r="U19" s="123"/>
      <c r="V19" s="123"/>
      <c r="W19" s="232"/>
      <c r="X19" s="232"/>
      <c r="Y19" s="232"/>
      <c r="Z19" s="232"/>
      <c r="AA19" s="232"/>
      <c r="AB19" s="232"/>
      <c r="AC19" s="123"/>
      <c r="AD19" s="123"/>
      <c r="AE19" s="123"/>
      <c r="AF19" s="232"/>
      <c r="AG19" s="232"/>
      <c r="AH19" s="232"/>
      <c r="AI19" s="232"/>
      <c r="AJ19" s="232"/>
      <c r="AK19" s="232"/>
      <c r="AL19" s="123"/>
      <c r="AM19" s="123"/>
      <c r="AN19" s="123"/>
      <c r="AO19" s="232"/>
      <c r="AP19" s="232"/>
      <c r="AQ19" s="232"/>
      <c r="AR19" s="232"/>
      <c r="AS19" s="232"/>
      <c r="AT19" s="232"/>
      <c r="AU19" s="123"/>
      <c r="AV19" s="123"/>
      <c r="AW19" s="123"/>
      <c r="AX19" s="232"/>
      <c r="AY19" s="232"/>
      <c r="AZ19" s="232"/>
      <c r="BA19" s="232"/>
      <c r="BB19" s="232"/>
      <c r="BC19" s="232"/>
      <c r="BD19" s="123"/>
      <c r="BE19" s="123"/>
      <c r="BF19" s="123"/>
      <c r="BG19" s="232"/>
      <c r="BH19" s="232"/>
      <c r="BI19" s="232"/>
      <c r="BJ19" s="232"/>
      <c r="BK19" s="232"/>
      <c r="BL19" s="232"/>
      <c r="BM19" s="123"/>
      <c r="BN19" s="123"/>
      <c r="BO19" s="123"/>
      <c r="BP19" s="232"/>
      <c r="BQ19" s="232"/>
      <c r="BR19" s="232"/>
      <c r="BS19" s="232"/>
      <c r="BT19" s="232"/>
      <c r="BU19" s="232"/>
      <c r="BV19" s="123"/>
      <c r="BW19" s="123"/>
      <c r="BX19" s="123"/>
      <c r="BY19" s="232"/>
      <c r="BZ19" s="232"/>
      <c r="CA19" s="232"/>
      <c r="CB19" s="232"/>
      <c r="CC19" s="232"/>
      <c r="CD19" s="232"/>
      <c r="CE19" s="123"/>
      <c r="CF19" s="123"/>
      <c r="CG19" s="123"/>
      <c r="CH19" s="232"/>
      <c r="CI19" s="232"/>
      <c r="CJ19" s="232"/>
      <c r="CK19" s="232"/>
      <c r="CL19" s="232"/>
      <c r="CM19" s="232"/>
      <c r="CN19" s="233"/>
      <c r="CO19" s="136"/>
      <c r="CP19" s="121"/>
      <c r="CQ19" s="121"/>
      <c r="CR19" s="226"/>
      <c r="CS19" s="226"/>
      <c r="CT19" s="226"/>
      <c r="CU19" s="226"/>
      <c r="CV19" s="226"/>
      <c r="CW19" s="226"/>
      <c r="CX19" s="226"/>
      <c r="CY19" s="226"/>
      <c r="CZ19" s="226"/>
      <c r="DA19" s="226"/>
      <c r="DB19" s="226"/>
      <c r="DC19" s="226"/>
      <c r="DD19" s="226"/>
      <c r="DE19" s="226"/>
      <c r="DF19" s="226"/>
      <c r="DG19" s="226"/>
      <c r="DH19" s="226"/>
      <c r="DI19" s="226"/>
      <c r="DJ19" s="226"/>
      <c r="DK19" s="226"/>
      <c r="DL19" s="226"/>
      <c r="DM19" s="226"/>
      <c r="DN19" s="226"/>
      <c r="DO19" s="226"/>
      <c r="DP19" s="226"/>
      <c r="DQ19" s="226"/>
      <c r="DR19" s="226"/>
      <c r="DS19" s="226"/>
      <c r="DT19" s="226"/>
      <c r="DU19" s="226"/>
      <c r="DV19" s="226"/>
      <c r="DW19" s="226"/>
      <c r="DX19" s="226"/>
      <c r="DY19" s="226"/>
      <c r="DZ19" s="226"/>
      <c r="EA19" s="226"/>
      <c r="EB19" s="226"/>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c r="FG19" s="226"/>
      <c r="FH19" s="226"/>
      <c r="FI19" s="226"/>
      <c r="FJ19" s="226"/>
      <c r="FK19" s="226"/>
      <c r="FL19" s="226"/>
      <c r="FM19" s="226"/>
      <c r="FN19" s="226"/>
      <c r="FO19" s="226"/>
      <c r="FP19" s="226"/>
      <c r="FQ19" s="226"/>
      <c r="FR19" s="226"/>
      <c r="FS19" s="226"/>
      <c r="FT19" s="226"/>
      <c r="FU19" s="226"/>
      <c r="FV19" s="226"/>
      <c r="FW19" s="226"/>
      <c r="FX19" s="226"/>
      <c r="FY19" s="226"/>
      <c r="FZ19" s="226"/>
      <c r="GA19" s="226"/>
      <c r="GB19" s="226"/>
      <c r="GC19" s="226"/>
      <c r="GD19" s="226"/>
      <c r="GE19" s="226"/>
      <c r="GF19" s="226"/>
      <c r="GG19" s="226"/>
      <c r="GH19" s="226"/>
      <c r="GI19" s="226"/>
      <c r="GJ19" s="226"/>
      <c r="GK19" s="226"/>
      <c r="GL19" s="226"/>
    </row>
    <row r="20" spans="1:194" ht="50.1" customHeight="1" x14ac:dyDescent="0.2">
      <c r="A20" s="186" t="s">
        <v>179</v>
      </c>
      <c r="B20" s="235"/>
      <c r="C20" s="227">
        <f>SUM(COUNTIF('Gedragssignaleringslijsten v1'!C23,"X"),COUNTIF('v2'!C23,"X"),COUNTIF('v3'!C23,"X"),COUNTIF('v4'!C23,"X"),COUNTIF('v5'!C23,"X"),COUNTIF('v6'!C23,"X"),COUNTIF('v7'!C23,"X"),COUNTIF('v8'!C23,"X"),COUNTIF('v9'!C23,"X"),COUNTIF('v10'!C23,"X"),COUNTIF(ouders!C23,"X"),COUNTIF(leerling!C23,"X"),COUNTIF('v13'!C23,"X"),COUNTIF('v14'!C23,"X"),COUNTIF('v15'!C23,"X"))</f>
        <v>0</v>
      </c>
      <c r="D20" s="122" t="b">
        <f>IF(C20&gt;C$1/30, TRUE)</f>
        <v>0</v>
      </c>
      <c r="E20" s="385" t="str">
        <f>IF(D20=FALSE,"",VLOOKUP(D20,lijst!$A172:'lijst'!$B173,2,TRUE))</f>
        <v/>
      </c>
      <c r="F20" s="386" t="str">
        <f>IF(D20=FALSE,"",VLOOKUP(D20,lijst!$A174:'lijst'!$B175,2,TRUE))</f>
        <v/>
      </c>
      <c r="G20" s="386" t="str">
        <f>IF(D20=FALSE,"",VLOOKUP(D20,lijst!$A176:'lijst'!$B177,2,TRUE))</f>
        <v/>
      </c>
      <c r="H20" s="386" t="str">
        <f>IF(D20=FALSE,"",VLOOKUP(D20,lijst!$A178:'lijst'!$B179,2,TRUE))</f>
        <v/>
      </c>
      <c r="I20" s="378" t="str">
        <f>IF(D20=FALSE,"",VLOOKUP(D20,lijst!$A180:'lijst'!$B181,2,TRUE))</f>
        <v/>
      </c>
      <c r="J20" s="379" t="str">
        <f>IF(D20=FALSE,"",VLOOKUP(D20,lijst!$A182:'lijst'!$B183,2,TRUE))</f>
        <v/>
      </c>
      <c r="K20" s="239"/>
      <c r="L20" s="230">
        <f>SUM(COUNTIF('Gedragssignaleringslijsten v1'!D23,"X"),COUNTIF('v2'!D23,"X"),COUNTIF('v3'!D23,"X"),COUNTIF('v4'!D23,"X"),COUNTIF('v5'!D23,"X"),COUNTIF('v6'!D23,"X"),COUNTIF('v7'!D23,"X"),COUNTIF('v8'!D23,"X"),COUNTIF('v9'!D23,"X"),COUNTIF('v10'!D23,"X"),COUNTIF(ouders!D23,"X"),COUNTIF(leerling!D23,"X"),COUNTIF('v13'!D23,"X"),COUNTIF('v14'!D23,"X"),COUNTIF('v15'!D23,"X"))</f>
        <v>0</v>
      </c>
      <c r="M20" s="231" t="b">
        <f>IF(L20&gt;L$1/20, TRUE)</f>
        <v>0</v>
      </c>
      <c r="N20" s="232"/>
      <c r="O20" s="232"/>
      <c r="P20" s="232"/>
      <c r="Q20" s="232"/>
      <c r="R20" s="232"/>
      <c r="S20" s="232"/>
      <c r="T20" s="123"/>
      <c r="U20" s="123"/>
      <c r="V20" s="123"/>
      <c r="W20" s="232"/>
      <c r="X20" s="232"/>
      <c r="Y20" s="232"/>
      <c r="Z20" s="232"/>
      <c r="AA20" s="232"/>
      <c r="AB20" s="232"/>
      <c r="AC20" s="123"/>
      <c r="AD20" s="123"/>
      <c r="AE20" s="123"/>
      <c r="AF20" s="232"/>
      <c r="AG20" s="232"/>
      <c r="AH20" s="232"/>
      <c r="AI20" s="232"/>
      <c r="AJ20" s="232"/>
      <c r="AK20" s="232"/>
      <c r="AL20" s="123"/>
      <c r="AM20" s="123"/>
      <c r="AN20" s="123"/>
      <c r="AO20" s="232"/>
      <c r="AP20" s="232"/>
      <c r="AQ20" s="232"/>
      <c r="AR20" s="232"/>
      <c r="AS20" s="232"/>
      <c r="AT20" s="232"/>
      <c r="AU20" s="123"/>
      <c r="AV20" s="123"/>
      <c r="AW20" s="123"/>
      <c r="AX20" s="232"/>
      <c r="AY20" s="232"/>
      <c r="AZ20" s="232"/>
      <c r="BA20" s="232"/>
      <c r="BB20" s="232"/>
      <c r="BC20" s="232"/>
      <c r="BD20" s="123"/>
      <c r="BE20" s="123"/>
      <c r="BF20" s="123"/>
      <c r="BG20" s="232"/>
      <c r="BH20" s="232"/>
      <c r="BI20" s="232"/>
      <c r="BJ20" s="232"/>
      <c r="BK20" s="232"/>
      <c r="BL20" s="232"/>
      <c r="BM20" s="123"/>
      <c r="BN20" s="123"/>
      <c r="BO20" s="123"/>
      <c r="BP20" s="232"/>
      <c r="BQ20" s="232"/>
      <c r="BR20" s="232"/>
      <c r="BS20" s="232"/>
      <c r="BT20" s="232"/>
      <c r="BU20" s="232"/>
      <c r="BV20" s="123"/>
      <c r="BW20" s="123"/>
      <c r="BX20" s="123"/>
      <c r="BY20" s="232"/>
      <c r="BZ20" s="232"/>
      <c r="CA20" s="232"/>
      <c r="CB20" s="232"/>
      <c r="CC20" s="232"/>
      <c r="CD20" s="232"/>
      <c r="CE20" s="123"/>
      <c r="CF20" s="123"/>
      <c r="CG20" s="123"/>
      <c r="CH20" s="232"/>
      <c r="CI20" s="232"/>
      <c r="CJ20" s="232"/>
      <c r="CK20" s="232"/>
      <c r="CL20" s="232"/>
      <c r="CM20" s="232"/>
      <c r="CN20" s="233"/>
      <c r="CO20" s="136"/>
      <c r="CP20" s="121"/>
      <c r="CQ20" s="121"/>
      <c r="CR20" s="226"/>
      <c r="CS20" s="226"/>
      <c r="CT20" s="226"/>
      <c r="CU20" s="226"/>
      <c r="CV20" s="226"/>
      <c r="CW20" s="226"/>
      <c r="CX20" s="226"/>
      <c r="CY20" s="226"/>
      <c r="CZ20" s="226"/>
      <c r="DA20" s="226"/>
      <c r="DB20" s="226"/>
      <c r="DC20" s="226"/>
      <c r="DD20" s="226"/>
      <c r="DE20" s="226"/>
      <c r="DF20" s="226"/>
      <c r="DG20" s="226"/>
      <c r="DH20" s="226"/>
      <c r="DI20" s="226"/>
      <c r="DJ20" s="226"/>
      <c r="DK20" s="226"/>
      <c r="DL20" s="226"/>
      <c r="DM20" s="226"/>
      <c r="DN20" s="226"/>
      <c r="DO20" s="226"/>
      <c r="DP20" s="226"/>
      <c r="DQ20" s="226"/>
      <c r="DR20" s="226"/>
      <c r="DS20" s="226"/>
      <c r="DT20" s="226"/>
      <c r="DU20" s="226"/>
      <c r="DV20" s="226"/>
      <c r="DW20" s="226"/>
      <c r="DX20" s="226"/>
      <c r="DY20" s="226"/>
      <c r="DZ20" s="226"/>
      <c r="EA20" s="226"/>
      <c r="EB20" s="226"/>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c r="FG20" s="226"/>
      <c r="FH20" s="226"/>
      <c r="FI20" s="226"/>
      <c r="FJ20" s="226"/>
      <c r="FK20" s="226"/>
      <c r="FL20" s="226"/>
      <c r="FM20" s="226"/>
      <c r="FN20" s="226"/>
      <c r="FO20" s="226"/>
      <c r="FP20" s="226"/>
      <c r="FQ20" s="226"/>
      <c r="FR20" s="226"/>
      <c r="FS20" s="226"/>
      <c r="FT20" s="226"/>
      <c r="FU20" s="226"/>
      <c r="FV20" s="226"/>
      <c r="FW20" s="226"/>
      <c r="FX20" s="226"/>
      <c r="FY20" s="226"/>
      <c r="FZ20" s="226"/>
      <c r="GA20" s="226"/>
      <c r="GB20" s="226"/>
      <c r="GC20" s="226"/>
      <c r="GD20" s="226"/>
      <c r="GE20" s="226"/>
      <c r="GF20" s="226"/>
      <c r="GG20" s="226"/>
      <c r="GH20" s="226"/>
      <c r="GI20" s="226"/>
      <c r="GJ20" s="226"/>
      <c r="GK20" s="226"/>
      <c r="GL20" s="226"/>
    </row>
    <row r="21" spans="1:194" ht="50.1" customHeight="1" x14ac:dyDescent="0.2">
      <c r="A21" s="186" t="s">
        <v>488</v>
      </c>
      <c r="B21" s="235"/>
      <c r="C21" s="227">
        <f>SUM(COUNTIF('Gedragssignaleringslijsten v1'!C24,"X"),COUNTIF('v2'!C24,"X"),COUNTIF('v3'!C24,"X"),COUNTIF('v4'!C24,"X"),COUNTIF('v5'!C24,"X"),COUNTIF('v6'!C24,"X"),COUNTIF('v7'!C24,"X"),COUNTIF('v8'!C24,"X"),COUNTIF('v9'!C24,"X"),COUNTIF('v10'!C24,"X"),COUNTIF(ouders!C24,"X"),COUNTIF(leerling!C24,"X"),COUNTIF('v13'!C24,"X"),COUNTIF('v14'!C24,"X"),COUNTIF('v15'!C24,"X"))</f>
        <v>0</v>
      </c>
      <c r="D21" s="122" t="b">
        <f>IF(C21&gt;C$1/30, TRUE)</f>
        <v>0</v>
      </c>
      <c r="E21" s="377" t="str">
        <f>IF(D21=FALSE,"",VLOOKUP(D21,lijst!$A184:'lijst'!$B185,2,TRUE))</f>
        <v/>
      </c>
      <c r="F21" s="378" t="str">
        <f>IF(D21=FALSE,"",VLOOKUP(D21,lijst!$A186:'lijst'!$B187,2,TRUE))</f>
        <v/>
      </c>
      <c r="G21" s="378" t="str">
        <f>IF(D21=FALSE,"",VLOOKUP(D21,lijst!$A188:'lijst'!$B189,2,TRUE))</f>
        <v/>
      </c>
      <c r="H21" s="386" t="str">
        <f>IF(D21=FALSE,"",VLOOKUP(D21,lijst!$A190:'lijst'!$B191,2,TRUE))</f>
        <v/>
      </c>
      <c r="I21" s="378" t="str">
        <f>IF(D21=FALSE,"",VLOOKUP(D21,lijst!$A192:'lijst'!$B193,2,TRUE))</f>
        <v/>
      </c>
      <c r="J21" s="379" t="str">
        <f>IF(D21=FALSE,"",VLOOKUP(D21,lijst!$A194:'lijst'!$B195,2,TRUE))</f>
        <v/>
      </c>
      <c r="K21" s="239"/>
      <c r="L21" s="230">
        <f>SUM(COUNTIF('Gedragssignaleringslijsten v1'!D24,"X"),COUNTIF('v2'!D24,"X"),COUNTIF('v3'!D24,"X"),COUNTIF('v4'!D24,"X"),COUNTIF('v5'!D24,"X"),COUNTIF('v6'!D24,"X"),COUNTIF('v7'!D24,"X"),COUNTIF('v8'!D24,"X"),COUNTIF('v9'!D24,"X"),COUNTIF('v10'!D24,"X"),COUNTIF(ouders!D24,"X"),COUNTIF(leerling!D24,"X"),COUNTIF('v13'!D24,"X"),COUNTIF('v14'!D24,"X"),COUNTIF('v15'!D24,"X"))</f>
        <v>0</v>
      </c>
      <c r="M21" s="231" t="b">
        <f>IF(L21&gt;L$1/20, TRUE)</f>
        <v>0</v>
      </c>
      <c r="N21" s="232"/>
      <c r="O21" s="232"/>
      <c r="P21" s="232"/>
      <c r="Q21" s="232"/>
      <c r="R21" s="232"/>
      <c r="S21" s="232"/>
      <c r="T21" s="123"/>
      <c r="U21" s="123"/>
      <c r="V21" s="123"/>
      <c r="W21" s="232"/>
      <c r="X21" s="232"/>
      <c r="Y21" s="232"/>
      <c r="Z21" s="232"/>
      <c r="AA21" s="232"/>
      <c r="AB21" s="232"/>
      <c r="AC21" s="123"/>
      <c r="AD21" s="123"/>
      <c r="AE21" s="123"/>
      <c r="AF21" s="232"/>
      <c r="AG21" s="232"/>
      <c r="AH21" s="232"/>
      <c r="AI21" s="232"/>
      <c r="AJ21" s="232"/>
      <c r="AK21" s="232"/>
      <c r="AL21" s="123"/>
      <c r="AM21" s="123"/>
      <c r="AN21" s="123"/>
      <c r="AO21" s="232"/>
      <c r="AP21" s="232"/>
      <c r="AQ21" s="232"/>
      <c r="AR21" s="232"/>
      <c r="AS21" s="232"/>
      <c r="AT21" s="232"/>
      <c r="AU21" s="123"/>
      <c r="AV21" s="123"/>
      <c r="AW21" s="123"/>
      <c r="AX21" s="232"/>
      <c r="AY21" s="232"/>
      <c r="AZ21" s="232"/>
      <c r="BA21" s="232"/>
      <c r="BB21" s="232"/>
      <c r="BC21" s="232"/>
      <c r="BD21" s="123"/>
      <c r="BE21" s="123"/>
      <c r="BF21" s="123"/>
      <c r="BG21" s="232"/>
      <c r="BH21" s="232"/>
      <c r="BI21" s="232"/>
      <c r="BJ21" s="232"/>
      <c r="BK21" s="232"/>
      <c r="BL21" s="232"/>
      <c r="BM21" s="123"/>
      <c r="BN21" s="123"/>
      <c r="BO21" s="123"/>
      <c r="BP21" s="232"/>
      <c r="BQ21" s="232"/>
      <c r="BR21" s="232"/>
      <c r="BS21" s="232"/>
      <c r="BT21" s="232"/>
      <c r="BU21" s="232"/>
      <c r="BV21" s="123"/>
      <c r="BW21" s="123"/>
      <c r="BX21" s="123"/>
      <c r="BY21" s="232"/>
      <c r="BZ21" s="232"/>
      <c r="CA21" s="232"/>
      <c r="CB21" s="232"/>
      <c r="CC21" s="232"/>
      <c r="CD21" s="232"/>
      <c r="CE21" s="123"/>
      <c r="CF21" s="123"/>
      <c r="CG21" s="123"/>
      <c r="CH21" s="232"/>
      <c r="CI21" s="232"/>
      <c r="CJ21" s="232"/>
      <c r="CK21" s="232"/>
      <c r="CL21" s="232"/>
      <c r="CM21" s="232"/>
      <c r="CN21" s="233"/>
      <c r="CO21" s="136"/>
      <c r="CP21" s="121"/>
      <c r="CQ21" s="121"/>
      <c r="CR21" s="226"/>
      <c r="CS21" s="226"/>
      <c r="CT21" s="226"/>
      <c r="CU21" s="226"/>
      <c r="CV21" s="226"/>
      <c r="CW21" s="226"/>
      <c r="CX21" s="226"/>
      <c r="CY21" s="226"/>
      <c r="CZ21" s="226"/>
      <c r="DA21" s="226"/>
      <c r="DB21" s="226"/>
      <c r="DC21" s="226"/>
      <c r="DD21" s="226"/>
      <c r="DE21" s="226"/>
      <c r="DF21" s="226"/>
      <c r="DG21" s="226"/>
      <c r="DH21" s="226"/>
      <c r="DI21" s="226"/>
      <c r="DJ21" s="226"/>
      <c r="DK21" s="226"/>
      <c r="DL21" s="226"/>
      <c r="DM21" s="226"/>
      <c r="DN21" s="226"/>
      <c r="DO21" s="226"/>
      <c r="DP21" s="226"/>
      <c r="DQ21" s="226"/>
      <c r="DR21" s="226"/>
      <c r="DS21" s="226"/>
      <c r="DT21" s="226"/>
      <c r="DU21" s="226"/>
      <c r="DV21" s="226"/>
      <c r="DW21" s="226"/>
      <c r="DX21" s="226"/>
      <c r="DY21" s="226"/>
      <c r="DZ21" s="226"/>
      <c r="EA21" s="226"/>
      <c r="EB21" s="226"/>
      <c r="EC21" s="226"/>
      <c r="ED21" s="226"/>
      <c r="EE21" s="226"/>
      <c r="EF21" s="226"/>
      <c r="EG21" s="226"/>
      <c r="EH21" s="226"/>
      <c r="EI21" s="226"/>
      <c r="EJ21" s="226"/>
      <c r="EK21" s="226"/>
      <c r="EL21" s="226"/>
      <c r="EM21" s="226"/>
      <c r="EN21" s="226"/>
      <c r="EO21" s="226"/>
      <c r="EP21" s="226"/>
      <c r="EQ21" s="226"/>
      <c r="ER21" s="226"/>
      <c r="ES21" s="226"/>
      <c r="ET21" s="226"/>
      <c r="EU21" s="226"/>
      <c r="EV21" s="226"/>
      <c r="EW21" s="226"/>
      <c r="EX21" s="226"/>
      <c r="EY21" s="226"/>
      <c r="EZ21" s="226"/>
      <c r="FA21" s="226"/>
      <c r="FB21" s="226"/>
      <c r="FC21" s="226"/>
      <c r="FD21" s="226"/>
      <c r="FE21" s="226"/>
      <c r="FF21" s="226"/>
      <c r="FG21" s="226"/>
      <c r="FH21" s="226"/>
      <c r="FI21" s="226"/>
      <c r="FJ21" s="226"/>
      <c r="FK21" s="226"/>
      <c r="FL21" s="226"/>
      <c r="FM21" s="226"/>
      <c r="FN21" s="226"/>
      <c r="FO21" s="226"/>
      <c r="FP21" s="226"/>
      <c r="FQ21" s="226"/>
      <c r="FR21" s="226"/>
      <c r="FS21" s="226"/>
      <c r="FT21" s="226"/>
      <c r="FU21" s="226"/>
      <c r="FV21" s="226"/>
      <c r="FW21" s="226"/>
      <c r="FX21" s="226"/>
      <c r="FY21" s="226"/>
      <c r="FZ21" s="226"/>
      <c r="GA21" s="226"/>
      <c r="GB21" s="226"/>
      <c r="GC21" s="226"/>
      <c r="GD21" s="226"/>
      <c r="GE21" s="226"/>
      <c r="GF21" s="226"/>
      <c r="GG21" s="226"/>
      <c r="GH21" s="226"/>
      <c r="GI21" s="226"/>
      <c r="GJ21" s="226"/>
      <c r="GK21" s="226"/>
      <c r="GL21" s="226"/>
    </row>
    <row r="22" spans="1:194" ht="50.1" customHeight="1" x14ac:dyDescent="0.2">
      <c r="A22" s="186" t="s">
        <v>180</v>
      </c>
      <c r="B22" s="235"/>
      <c r="C22" s="227">
        <f>SUM(COUNTIF('Gedragssignaleringslijsten v1'!C25,"X"),COUNTIF('v2'!C25,"X"),COUNTIF('v3'!C25,"X"),COUNTIF('v4'!C25,"X"),COUNTIF('v5'!C25,"X"),COUNTIF('v6'!C25,"X"),COUNTIF('v7'!C25,"X"),COUNTIF('v8'!C25,"X"),COUNTIF('v9'!C25,"X"),COUNTIF('v10'!C25,"X"),COUNTIF(ouders!C25,"X"),COUNTIF(leerling!C25,"X"),COUNTIF('v13'!C25,"X"),COUNTIF('v14'!C25,"X"),COUNTIF('v15'!C25,"X"))</f>
        <v>0</v>
      </c>
      <c r="D22" s="122" t="b">
        <f>IF(C22&gt;C$1/30, TRUE)</f>
        <v>0</v>
      </c>
      <c r="E22" s="377" t="str">
        <f>IF(D22=FALSE,"",VLOOKUP(D22,lijst!$A196:'lijst'!$B197,2,TRUE))</f>
        <v/>
      </c>
      <c r="F22" s="378" t="str">
        <f>IF(D22=FALSE,"",VLOOKUP(D22,lijst!$A198:'lijst'!$B199,2,TRUE))</f>
        <v/>
      </c>
      <c r="G22" s="378" t="str">
        <f>IF(D22=FALSE,"",VLOOKUP(D22,lijst!$A200:'lijst'!$B201,2,TRUE))</f>
        <v/>
      </c>
      <c r="H22" s="378" t="str">
        <f>IF(D22=FALSE,"",VLOOKUP(D22,lijst!$A202:'lijst'!$B203,2,TRUE))</f>
        <v/>
      </c>
      <c r="I22" s="378" t="str">
        <f>IF(D22=FALSE,"",VLOOKUP(D22,lijst!$A204:'lijst'!$B205,2,TRUE))</f>
        <v/>
      </c>
      <c r="J22" s="379" t="str">
        <f>IF(D22=FALSE,"",VLOOKUP(D22,lijst!$A206:'lijst'!$B207,2,TRUE))</f>
        <v/>
      </c>
      <c r="K22" s="239"/>
      <c r="L22" s="230">
        <f>SUM(COUNTIF('Gedragssignaleringslijsten v1'!D25,"X"),COUNTIF('v2'!D25,"X"),COUNTIF('v3'!D25,"X"),COUNTIF('v4'!D25,"X"),COUNTIF('v5'!D25,"X"),COUNTIF('v6'!D25,"X"),COUNTIF('v7'!D25,"X"),COUNTIF('v8'!D25,"X"),COUNTIF('v9'!D25,"X"),COUNTIF('v10'!D25,"X"),COUNTIF(ouders!D25,"X"),COUNTIF(leerling!D25,"X"),COUNTIF('v13'!D25,"X"),COUNTIF('v14'!D25,"X"),COUNTIF('v15'!D25,"X"))</f>
        <v>0</v>
      </c>
      <c r="M22" s="231" t="b">
        <f>IF(L22&gt;L$1/20, TRUE)</f>
        <v>0</v>
      </c>
      <c r="N22" s="232"/>
      <c r="O22" s="232"/>
      <c r="P22" s="232"/>
      <c r="Q22" s="232"/>
      <c r="R22" s="232"/>
      <c r="S22" s="232"/>
      <c r="T22" s="123"/>
      <c r="U22" s="123"/>
      <c r="V22" s="123"/>
      <c r="W22" s="232"/>
      <c r="X22" s="232"/>
      <c r="Y22" s="232"/>
      <c r="Z22" s="232"/>
      <c r="AA22" s="232"/>
      <c r="AB22" s="232"/>
      <c r="AC22" s="123"/>
      <c r="AD22" s="123"/>
      <c r="AE22" s="123"/>
      <c r="AF22" s="232"/>
      <c r="AG22" s="232"/>
      <c r="AH22" s="232"/>
      <c r="AI22" s="232"/>
      <c r="AJ22" s="232"/>
      <c r="AK22" s="232"/>
      <c r="AL22" s="123"/>
      <c r="AM22" s="123"/>
      <c r="AN22" s="123"/>
      <c r="AO22" s="232"/>
      <c r="AP22" s="232"/>
      <c r="AQ22" s="232"/>
      <c r="AR22" s="232"/>
      <c r="AS22" s="232"/>
      <c r="AT22" s="232"/>
      <c r="AU22" s="123"/>
      <c r="AV22" s="123"/>
      <c r="AW22" s="123"/>
      <c r="AX22" s="232"/>
      <c r="AY22" s="232"/>
      <c r="AZ22" s="232"/>
      <c r="BA22" s="232"/>
      <c r="BB22" s="232"/>
      <c r="BC22" s="232"/>
      <c r="BD22" s="123"/>
      <c r="BE22" s="123"/>
      <c r="BF22" s="123"/>
      <c r="BG22" s="232"/>
      <c r="BH22" s="232"/>
      <c r="BI22" s="232"/>
      <c r="BJ22" s="232"/>
      <c r="BK22" s="232"/>
      <c r="BL22" s="232"/>
      <c r="BM22" s="123"/>
      <c r="BN22" s="123"/>
      <c r="BO22" s="123"/>
      <c r="BP22" s="232"/>
      <c r="BQ22" s="232"/>
      <c r="BR22" s="232"/>
      <c r="BS22" s="232"/>
      <c r="BT22" s="232"/>
      <c r="BU22" s="232"/>
      <c r="BV22" s="123"/>
      <c r="BW22" s="123"/>
      <c r="BX22" s="123"/>
      <c r="BY22" s="232"/>
      <c r="BZ22" s="232"/>
      <c r="CA22" s="232"/>
      <c r="CB22" s="232"/>
      <c r="CC22" s="232"/>
      <c r="CD22" s="232"/>
      <c r="CE22" s="123"/>
      <c r="CF22" s="123"/>
      <c r="CG22" s="123"/>
      <c r="CH22" s="232"/>
      <c r="CI22" s="232"/>
      <c r="CJ22" s="232"/>
      <c r="CK22" s="232"/>
      <c r="CL22" s="232"/>
      <c r="CM22" s="232"/>
      <c r="CN22" s="233"/>
      <c r="CO22" s="136"/>
      <c r="CP22" s="121"/>
      <c r="CQ22" s="121"/>
      <c r="CR22" s="226"/>
      <c r="CS22" s="226"/>
      <c r="CT22" s="226"/>
      <c r="CU22" s="226"/>
      <c r="CV22" s="226"/>
      <c r="CW22" s="226"/>
      <c r="CX22" s="226"/>
      <c r="CY22" s="226"/>
      <c r="CZ22" s="226"/>
      <c r="DA22" s="226"/>
      <c r="DB22" s="226"/>
      <c r="DC22" s="226"/>
      <c r="DD22" s="226"/>
      <c r="DE22" s="226"/>
      <c r="DF22" s="226"/>
      <c r="DG22" s="226"/>
      <c r="DH22" s="226"/>
      <c r="DI22" s="226"/>
      <c r="DJ22" s="226"/>
      <c r="DK22" s="226"/>
      <c r="DL22" s="226"/>
      <c r="DM22" s="226"/>
      <c r="DN22" s="226"/>
      <c r="DO22" s="226"/>
      <c r="DP22" s="226"/>
      <c r="DQ22" s="226"/>
      <c r="DR22" s="226"/>
      <c r="DS22" s="226"/>
      <c r="DT22" s="226"/>
      <c r="DU22" s="226"/>
      <c r="DV22" s="226"/>
      <c r="DW22" s="226"/>
      <c r="DX22" s="226"/>
      <c r="DY22" s="226"/>
      <c r="DZ22" s="226"/>
      <c r="EA22" s="226"/>
      <c r="EB22" s="226"/>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226"/>
      <c r="EZ22" s="226"/>
      <c r="FA22" s="226"/>
      <c r="FB22" s="226"/>
      <c r="FC22" s="226"/>
      <c r="FD22" s="226"/>
      <c r="FE22" s="226"/>
      <c r="FF22" s="226"/>
      <c r="FG22" s="226"/>
      <c r="FH22" s="226"/>
      <c r="FI22" s="226"/>
      <c r="FJ22" s="226"/>
      <c r="FK22" s="226"/>
      <c r="FL22" s="226"/>
      <c r="FM22" s="226"/>
      <c r="FN22" s="226"/>
      <c r="FO22" s="226"/>
      <c r="FP22" s="226"/>
      <c r="FQ22" s="226"/>
      <c r="FR22" s="226"/>
      <c r="FS22" s="226"/>
      <c r="FT22" s="226"/>
      <c r="FU22" s="226"/>
      <c r="FV22" s="226"/>
      <c r="FW22" s="226"/>
      <c r="FX22" s="226"/>
      <c r="FY22" s="226"/>
      <c r="FZ22" s="226"/>
      <c r="GA22" s="226"/>
      <c r="GB22" s="226"/>
      <c r="GC22" s="226"/>
      <c r="GD22" s="226"/>
      <c r="GE22" s="226"/>
      <c r="GF22" s="226"/>
      <c r="GG22" s="226"/>
      <c r="GH22" s="226"/>
      <c r="GI22" s="226"/>
      <c r="GJ22" s="226"/>
      <c r="GK22" s="226"/>
      <c r="GL22" s="226"/>
    </row>
    <row r="23" spans="1:194" ht="50.1" customHeight="1" thickBot="1" x14ac:dyDescent="0.25">
      <c r="A23" s="187" t="s">
        <v>489</v>
      </c>
      <c r="B23" s="235"/>
      <c r="C23" s="227">
        <f>SUM(COUNTIF('Gedragssignaleringslijsten v1'!C26,"X"),COUNTIF('v2'!C26,"X"),COUNTIF('v3'!C26,"X"),COUNTIF('v4'!C26,"X"),COUNTIF('v5'!C26,"X"),COUNTIF('v6'!C26,"X"),COUNTIF('v7'!C26,"X"),COUNTIF('v8'!C26,"X"),COUNTIF('v9'!C26,"X"),COUNTIF('v10'!C26,"X"),COUNTIF(ouders!C26,"X"),COUNTIF(leerling!C26,"X"),COUNTIF('v13'!C26,"X"),COUNTIF('v14'!C26,"X"),COUNTIF('v15'!C26,"X"))</f>
        <v>0</v>
      </c>
      <c r="D23" s="122" t="b">
        <f>IF(C23&gt;C$1/30, TRUE)</f>
        <v>0</v>
      </c>
      <c r="E23" s="380" t="str">
        <f>IF(D23=FALSE,"",VLOOKUP(D23,lijst!$A208:'lijst'!$B209,2,TRUE))</f>
        <v/>
      </c>
      <c r="F23" s="381" t="str">
        <f>IF(D23=FALSE,"",VLOOKUP(D23,lijst!$A210:'lijst'!$B211,2,TRUE))</f>
        <v/>
      </c>
      <c r="G23" s="381" t="str">
        <f>IF(D23=FALSE,"",VLOOKUP(D23,lijst!$A212:'lijst'!$B213,2,TRUE))</f>
        <v/>
      </c>
      <c r="H23" s="381" t="str">
        <f>IF(D23=FALSE,"",VLOOKUP(D23,lijst!$A214:'lijst'!$B215,2,TRUE))</f>
        <v/>
      </c>
      <c r="I23" s="381" t="str">
        <f>IF(D23=FALSE,"",VLOOKUP(D23,lijst!$A216:'lijst'!$B217,2,TRUE))</f>
        <v/>
      </c>
      <c r="J23" s="382" t="str">
        <f>IF(D23=FALSE,"",VLOOKUP(D23,lijst!$A218:'lijst'!$B219,2,TRUE))</f>
        <v/>
      </c>
      <c r="K23" s="239"/>
      <c r="L23" s="230">
        <f>SUM(COUNTIF('Gedragssignaleringslijsten v1'!D26,"X"),COUNTIF('v2'!D26,"X"),COUNTIF('v3'!D26,"X"),COUNTIF('v4'!D26,"X"),COUNTIF('v5'!D26,"X"),COUNTIF('v6'!D26,"X"),COUNTIF('v7'!D26,"X"),COUNTIF('v8'!D26,"X"),COUNTIF('v9'!D26,"X"),COUNTIF('v10'!D26,"X"),COUNTIF(ouders!D26,"X"),COUNTIF(leerling!D26,"X"),COUNTIF('v13'!D26,"X"),COUNTIF('v14'!D26,"X"),COUNTIF('v15'!D26,"X"))</f>
        <v>0</v>
      </c>
      <c r="M23" s="231" t="b">
        <f>IF(L23&gt;L$1/20, TRUE)</f>
        <v>0</v>
      </c>
      <c r="N23" s="232"/>
      <c r="O23" s="232"/>
      <c r="P23" s="232"/>
      <c r="Q23" s="232"/>
      <c r="R23" s="232"/>
      <c r="S23" s="232"/>
      <c r="T23" s="123"/>
      <c r="U23" s="123"/>
      <c r="V23" s="123"/>
      <c r="W23" s="232"/>
      <c r="X23" s="232"/>
      <c r="Y23" s="232"/>
      <c r="Z23" s="232"/>
      <c r="AA23" s="232"/>
      <c r="AB23" s="232"/>
      <c r="AC23" s="123"/>
      <c r="AD23" s="123"/>
      <c r="AE23" s="123"/>
      <c r="AF23" s="232"/>
      <c r="AG23" s="232"/>
      <c r="AH23" s="232"/>
      <c r="AI23" s="232"/>
      <c r="AJ23" s="232"/>
      <c r="AK23" s="232"/>
      <c r="AL23" s="123"/>
      <c r="AM23" s="123"/>
      <c r="AN23" s="123"/>
      <c r="AO23" s="232"/>
      <c r="AP23" s="232"/>
      <c r="AQ23" s="232"/>
      <c r="AR23" s="232"/>
      <c r="AS23" s="232"/>
      <c r="AT23" s="232"/>
      <c r="AU23" s="123"/>
      <c r="AV23" s="123"/>
      <c r="AW23" s="123"/>
      <c r="AX23" s="232"/>
      <c r="AY23" s="232"/>
      <c r="AZ23" s="232"/>
      <c r="BA23" s="232"/>
      <c r="BB23" s="232"/>
      <c r="BC23" s="232"/>
      <c r="BD23" s="123"/>
      <c r="BE23" s="123"/>
      <c r="BF23" s="123"/>
      <c r="BG23" s="232"/>
      <c r="BH23" s="232"/>
      <c r="BI23" s="232"/>
      <c r="BJ23" s="232"/>
      <c r="BK23" s="232"/>
      <c r="BL23" s="232"/>
      <c r="BM23" s="123"/>
      <c r="BN23" s="123"/>
      <c r="BO23" s="123"/>
      <c r="BP23" s="232"/>
      <c r="BQ23" s="232"/>
      <c r="BR23" s="232"/>
      <c r="BS23" s="232"/>
      <c r="BT23" s="232"/>
      <c r="BU23" s="232"/>
      <c r="BV23" s="123"/>
      <c r="BW23" s="123"/>
      <c r="BX23" s="123"/>
      <c r="BY23" s="232"/>
      <c r="BZ23" s="232"/>
      <c r="CA23" s="232"/>
      <c r="CB23" s="232"/>
      <c r="CC23" s="232"/>
      <c r="CD23" s="232"/>
      <c r="CE23" s="123"/>
      <c r="CF23" s="123"/>
      <c r="CG23" s="123"/>
      <c r="CH23" s="232"/>
      <c r="CI23" s="232"/>
      <c r="CJ23" s="232"/>
      <c r="CK23" s="232"/>
      <c r="CL23" s="232"/>
      <c r="CM23" s="232"/>
      <c r="CN23" s="233"/>
      <c r="CO23" s="136"/>
      <c r="CP23" s="121"/>
      <c r="CQ23" s="121"/>
      <c r="CR23" s="226"/>
      <c r="CS23" s="226"/>
      <c r="CT23" s="226"/>
      <c r="CU23" s="226"/>
      <c r="CV23" s="226"/>
      <c r="CW23" s="226"/>
      <c r="CX23" s="226"/>
      <c r="CY23" s="226"/>
      <c r="CZ23" s="226"/>
      <c r="DA23" s="226"/>
      <c r="DB23" s="226"/>
      <c r="DC23" s="226"/>
      <c r="DD23" s="226"/>
      <c r="DE23" s="226"/>
      <c r="DF23" s="226"/>
      <c r="DG23" s="226"/>
      <c r="DH23" s="226"/>
      <c r="DI23" s="226"/>
      <c r="DJ23" s="226"/>
      <c r="DK23" s="226"/>
      <c r="DL23" s="226"/>
      <c r="DM23" s="226"/>
      <c r="DN23" s="226"/>
      <c r="DO23" s="226"/>
      <c r="DP23" s="226"/>
      <c r="DQ23" s="226"/>
      <c r="DR23" s="226"/>
      <c r="DS23" s="226"/>
      <c r="DT23" s="226"/>
      <c r="DU23" s="226"/>
      <c r="DV23" s="226"/>
      <c r="DW23" s="226"/>
      <c r="DX23" s="226"/>
      <c r="DY23" s="226"/>
      <c r="DZ23" s="226"/>
      <c r="EA23" s="226"/>
      <c r="EB23" s="226"/>
      <c r="EC23" s="226"/>
      <c r="ED23" s="226"/>
      <c r="EE23" s="226"/>
      <c r="EF23" s="226"/>
      <c r="EG23" s="226"/>
      <c r="EH23" s="226"/>
      <c r="EI23" s="226"/>
      <c r="EJ23" s="226"/>
      <c r="EK23" s="226"/>
      <c r="EL23" s="226"/>
      <c r="EM23" s="226"/>
      <c r="EN23" s="226"/>
      <c r="EO23" s="226"/>
      <c r="EP23" s="226"/>
      <c r="EQ23" s="226"/>
      <c r="ER23" s="226"/>
      <c r="ES23" s="226"/>
      <c r="ET23" s="226"/>
      <c r="EU23" s="226"/>
      <c r="EV23" s="226"/>
      <c r="EW23" s="226"/>
      <c r="EX23" s="226"/>
      <c r="EY23" s="226"/>
      <c r="EZ23" s="226"/>
      <c r="FA23" s="226"/>
      <c r="FB23" s="226"/>
      <c r="FC23" s="226"/>
      <c r="FD23" s="226"/>
      <c r="FE23" s="226"/>
      <c r="FF23" s="226"/>
      <c r="FG23" s="226"/>
      <c r="FH23" s="226"/>
      <c r="FI23" s="226"/>
      <c r="FJ23" s="226"/>
      <c r="FK23" s="226"/>
      <c r="FL23" s="226"/>
      <c r="FM23" s="226"/>
      <c r="FN23" s="226"/>
      <c r="FO23" s="226"/>
      <c r="FP23" s="226"/>
      <c r="FQ23" s="226"/>
      <c r="FR23" s="226"/>
      <c r="FS23" s="226"/>
      <c r="FT23" s="226"/>
      <c r="FU23" s="226"/>
      <c r="FV23" s="226"/>
      <c r="FW23" s="226"/>
      <c r="FX23" s="226"/>
      <c r="FY23" s="226"/>
      <c r="FZ23" s="226"/>
      <c r="GA23" s="226"/>
      <c r="GB23" s="226"/>
      <c r="GC23" s="226"/>
      <c r="GD23" s="226"/>
      <c r="GE23" s="226"/>
      <c r="GF23" s="226"/>
      <c r="GG23" s="226"/>
      <c r="GH23" s="226"/>
      <c r="GI23" s="226"/>
      <c r="GJ23" s="226"/>
      <c r="GK23" s="226"/>
      <c r="GL23" s="226"/>
    </row>
    <row r="24" spans="1:194" ht="16.5" customHeight="1" thickBot="1" x14ac:dyDescent="0.25">
      <c r="A24" s="217" t="s">
        <v>341</v>
      </c>
      <c r="B24" s="236"/>
      <c r="C24" s="227"/>
      <c r="D24" s="227"/>
      <c r="E24" s="387"/>
      <c r="F24" s="387"/>
      <c r="G24" s="387"/>
      <c r="H24" s="387"/>
      <c r="I24" s="387"/>
      <c r="J24" s="387"/>
      <c r="K24" s="239"/>
      <c r="L24" s="230"/>
      <c r="M24" s="231"/>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3"/>
      <c r="BV24" s="123"/>
      <c r="BW24" s="123"/>
      <c r="BX24" s="123"/>
      <c r="BY24" s="123"/>
      <c r="BZ24" s="123"/>
      <c r="CA24" s="123"/>
      <c r="CB24" s="123"/>
      <c r="CC24" s="123"/>
      <c r="CD24" s="123"/>
      <c r="CE24" s="123"/>
      <c r="CF24" s="123"/>
      <c r="CG24" s="123"/>
      <c r="CH24" s="123"/>
      <c r="CI24" s="123"/>
      <c r="CJ24" s="123"/>
      <c r="CK24" s="123"/>
      <c r="CL24" s="123"/>
      <c r="CM24" s="123"/>
      <c r="CN24" s="233"/>
      <c r="CO24" s="136"/>
      <c r="CP24" s="121"/>
      <c r="CQ24" s="121"/>
      <c r="CR24" s="226"/>
      <c r="CS24" s="226"/>
      <c r="CT24" s="226"/>
      <c r="CU24" s="226"/>
      <c r="CV24" s="226"/>
      <c r="CW24" s="226"/>
      <c r="CX24" s="226"/>
      <c r="CY24" s="226"/>
      <c r="CZ24" s="226"/>
      <c r="DA24" s="226"/>
      <c r="DB24" s="226"/>
      <c r="DC24" s="226"/>
      <c r="DD24" s="226"/>
      <c r="DE24" s="226"/>
      <c r="DF24" s="226"/>
      <c r="DG24" s="226"/>
      <c r="DH24" s="226"/>
      <c r="DI24" s="226"/>
      <c r="DJ24" s="226"/>
      <c r="DK24" s="226"/>
      <c r="DL24" s="226"/>
      <c r="DM24" s="226"/>
      <c r="DN24" s="226"/>
      <c r="DO24" s="226"/>
      <c r="DP24" s="226"/>
      <c r="DQ24" s="226"/>
      <c r="DR24" s="226"/>
      <c r="DS24" s="226"/>
      <c r="DT24" s="226"/>
      <c r="DU24" s="226"/>
      <c r="DV24" s="226"/>
      <c r="DW24" s="226"/>
      <c r="DX24" s="226"/>
      <c r="DY24" s="226"/>
      <c r="DZ24" s="226"/>
      <c r="EA24" s="226"/>
      <c r="EB24" s="226"/>
      <c r="EC24" s="226"/>
      <c r="ED24" s="226"/>
      <c r="EE24" s="226"/>
      <c r="EF24" s="226"/>
      <c r="EG24" s="226"/>
      <c r="EH24" s="226"/>
      <c r="EI24" s="226"/>
      <c r="EJ24" s="226"/>
      <c r="EK24" s="226"/>
      <c r="EL24" s="226"/>
      <c r="EM24" s="226"/>
      <c r="EN24" s="226"/>
      <c r="EO24" s="226"/>
      <c r="EP24" s="226"/>
      <c r="EQ24" s="226"/>
      <c r="ER24" s="226"/>
      <c r="ES24" s="226"/>
      <c r="ET24" s="226"/>
      <c r="EU24" s="226"/>
      <c r="EV24" s="226"/>
      <c r="EW24" s="226"/>
      <c r="EX24" s="226"/>
      <c r="EY24" s="226"/>
      <c r="EZ24" s="226"/>
      <c r="FA24" s="226"/>
      <c r="FB24" s="226"/>
      <c r="FC24" s="226"/>
      <c r="FD24" s="226"/>
      <c r="FE24" s="226"/>
      <c r="FF24" s="226"/>
      <c r="FG24" s="226"/>
      <c r="FH24" s="226"/>
      <c r="FI24" s="226"/>
      <c r="FJ24" s="226"/>
      <c r="FK24" s="226"/>
      <c r="FL24" s="226"/>
      <c r="FM24" s="226"/>
      <c r="FN24" s="226"/>
      <c r="FO24" s="226"/>
      <c r="FP24" s="226"/>
      <c r="FQ24" s="226"/>
      <c r="FR24" s="226"/>
      <c r="FS24" s="226"/>
      <c r="FT24" s="226"/>
      <c r="FU24" s="226"/>
      <c r="FV24" s="226"/>
      <c r="FW24" s="226"/>
      <c r="FX24" s="226"/>
      <c r="FY24" s="226"/>
      <c r="FZ24" s="226"/>
      <c r="GA24" s="226"/>
      <c r="GB24" s="226"/>
      <c r="GC24" s="226"/>
      <c r="GD24" s="226"/>
      <c r="GE24" s="226"/>
      <c r="GF24" s="226"/>
      <c r="GG24" s="226"/>
      <c r="GH24" s="226"/>
      <c r="GI24" s="226"/>
      <c r="GJ24" s="226"/>
      <c r="GK24" s="226"/>
      <c r="GL24" s="226"/>
    </row>
    <row r="25" spans="1:194" ht="50.1" customHeight="1" x14ac:dyDescent="0.2">
      <c r="A25" s="185" t="s">
        <v>182</v>
      </c>
      <c r="B25" s="235"/>
      <c r="C25" s="227">
        <f>SUM(COUNTIF('Gedragssignaleringslijsten v1'!C28,"X"),COUNTIF('v2'!C28,"X"),COUNTIF('v3'!C28,"X"),COUNTIF('v4'!C28,"X"),COUNTIF('v5'!C28,"X"),COUNTIF('v6'!C28,"X"),COUNTIF('v7'!C28,"X"),COUNTIF('v8'!C28,"X"),COUNTIF('v9'!C28,"X"),COUNTIF('v10'!C28,"X"),COUNTIF(ouders!C28,"X"),COUNTIF(leerling!C28,"X"),COUNTIF('v13'!C28,"X"),COUNTIF('v14'!C28,"X"),COUNTIF('v15'!C28,"X"))</f>
        <v>0</v>
      </c>
      <c r="D25" s="122" t="b">
        <f t="shared" ref="D25:D35" si="2">IF(C25&gt;C$1/30, TRUE)</f>
        <v>0</v>
      </c>
      <c r="E25" s="374" t="str">
        <f>IF(D25=FALSE,"",VLOOKUP(D25,lijst!$A220:'lijst'!$B221,2,TRUE))</f>
        <v/>
      </c>
      <c r="F25" s="375" t="str">
        <f>IF(D25=FALSE,"",VLOOKUP(D25,lijst!$A222:'lijst'!$B223,2,TRUE))</f>
        <v/>
      </c>
      <c r="G25" s="375" t="str">
        <f>IF(D25=FALSE,"",VLOOKUP(D25,lijst!$A224:'lijst'!$B225,2,TRUE))</f>
        <v/>
      </c>
      <c r="H25" s="375" t="str">
        <f>IF(D25=FALSE,"",VLOOKUP(D25,lijst!$A226:'lijst'!$B227,2,TRUE))</f>
        <v/>
      </c>
      <c r="I25" s="375" t="str">
        <f>IF(D25=FALSE,"",VLOOKUP(D25,lijst!$A228:'lijst'!$B229,2,TRUE))</f>
        <v/>
      </c>
      <c r="J25" s="376" t="str">
        <f>IF(D25=FALSE,"",VLOOKUP(D25,lijst!$A230:'lijst'!$B231,2,TRUE))</f>
        <v/>
      </c>
      <c r="K25" s="239"/>
      <c r="L25" s="230">
        <f>SUM(COUNTIF('Gedragssignaleringslijsten v1'!D28,"X"),COUNTIF('v2'!D28,"X"),COUNTIF('v3'!D28,"X"),COUNTIF('v4'!D28,"X"),COUNTIF('v5'!D28,"X"),COUNTIF('v6'!D28,"X"),COUNTIF('v7'!D28,"X"),COUNTIF('v8'!D28,"X"),COUNTIF('v9'!D28,"X"),COUNTIF('v10'!D28,"X"),COUNTIF(ouders!D28,"X"),COUNTIF(leerling!D28,"X"),COUNTIF('v13'!D28,"X"),COUNTIF('v14'!D28,"X"),COUNTIF('v15'!D28,"X"))</f>
        <v>0</v>
      </c>
      <c r="M25" s="231" t="b">
        <f t="shared" ref="M25:M35" si="3">IF(L25&gt;L$1/20, TRUE)</f>
        <v>0</v>
      </c>
      <c r="N25" s="232"/>
      <c r="O25" s="232"/>
      <c r="P25" s="232"/>
      <c r="Q25" s="232"/>
      <c r="R25" s="232"/>
      <c r="S25" s="232"/>
      <c r="T25" s="123"/>
      <c r="U25" s="123"/>
      <c r="V25" s="123"/>
      <c r="W25" s="232"/>
      <c r="X25" s="232"/>
      <c r="Y25" s="232"/>
      <c r="Z25" s="232"/>
      <c r="AA25" s="232"/>
      <c r="AB25" s="232"/>
      <c r="AC25" s="123"/>
      <c r="AD25" s="123"/>
      <c r="AE25" s="123"/>
      <c r="AF25" s="232"/>
      <c r="AG25" s="232"/>
      <c r="AH25" s="232"/>
      <c r="AI25" s="232"/>
      <c r="AJ25" s="232"/>
      <c r="AK25" s="232"/>
      <c r="AL25" s="123"/>
      <c r="AM25" s="123"/>
      <c r="AN25" s="123"/>
      <c r="AO25" s="232"/>
      <c r="AP25" s="232"/>
      <c r="AQ25" s="232"/>
      <c r="AR25" s="232"/>
      <c r="AS25" s="232"/>
      <c r="AT25" s="232"/>
      <c r="AU25" s="123"/>
      <c r="AV25" s="123"/>
      <c r="AW25" s="123"/>
      <c r="AX25" s="232"/>
      <c r="AY25" s="232"/>
      <c r="AZ25" s="232"/>
      <c r="BA25" s="232"/>
      <c r="BB25" s="232"/>
      <c r="BC25" s="232"/>
      <c r="BD25" s="123"/>
      <c r="BE25" s="123"/>
      <c r="BF25" s="123"/>
      <c r="BG25" s="232"/>
      <c r="BH25" s="232"/>
      <c r="BI25" s="232"/>
      <c r="BJ25" s="232"/>
      <c r="BK25" s="232"/>
      <c r="BL25" s="232"/>
      <c r="BM25" s="123"/>
      <c r="BN25" s="123"/>
      <c r="BO25" s="123"/>
      <c r="BP25" s="232"/>
      <c r="BQ25" s="232"/>
      <c r="BR25" s="232"/>
      <c r="BS25" s="232"/>
      <c r="BT25" s="232"/>
      <c r="BU25" s="232"/>
      <c r="BV25" s="123"/>
      <c r="BW25" s="123"/>
      <c r="BX25" s="123"/>
      <c r="BY25" s="232"/>
      <c r="BZ25" s="232"/>
      <c r="CA25" s="232"/>
      <c r="CB25" s="232"/>
      <c r="CC25" s="232"/>
      <c r="CD25" s="232"/>
      <c r="CE25" s="123"/>
      <c r="CF25" s="123"/>
      <c r="CG25" s="123"/>
      <c r="CH25" s="232"/>
      <c r="CI25" s="232"/>
      <c r="CJ25" s="232"/>
      <c r="CK25" s="232"/>
      <c r="CL25" s="232"/>
      <c r="CM25" s="232"/>
      <c r="CN25" s="233"/>
      <c r="CO25" s="136"/>
      <c r="CP25" s="121"/>
      <c r="CQ25" s="121"/>
      <c r="CR25" s="226"/>
      <c r="CS25" s="226"/>
      <c r="CT25" s="226"/>
      <c r="CU25" s="226"/>
      <c r="CV25" s="226"/>
      <c r="CW25" s="226"/>
      <c r="CX25" s="226"/>
      <c r="CY25" s="226"/>
      <c r="CZ25" s="226"/>
      <c r="DA25" s="226"/>
      <c r="DB25" s="226"/>
      <c r="DC25" s="226"/>
      <c r="DD25" s="226"/>
      <c r="DE25" s="226"/>
      <c r="DF25" s="226"/>
      <c r="DG25" s="226"/>
      <c r="DH25" s="226"/>
      <c r="DI25" s="226"/>
      <c r="DJ25" s="226"/>
      <c r="DK25" s="226"/>
      <c r="DL25" s="226"/>
      <c r="DM25" s="226"/>
      <c r="DN25" s="226"/>
      <c r="DO25" s="226"/>
      <c r="DP25" s="226"/>
      <c r="DQ25" s="226"/>
      <c r="DR25" s="226"/>
      <c r="DS25" s="226"/>
      <c r="DT25" s="226"/>
      <c r="DU25" s="226"/>
      <c r="DV25" s="226"/>
      <c r="DW25" s="226"/>
      <c r="DX25" s="226"/>
      <c r="DY25" s="226"/>
      <c r="DZ25" s="226"/>
      <c r="EA25" s="226"/>
      <c r="EB25" s="226"/>
      <c r="EC25" s="226"/>
      <c r="ED25" s="226"/>
      <c r="EE25" s="226"/>
      <c r="EF25" s="226"/>
      <c r="EG25" s="226"/>
      <c r="EH25" s="226"/>
      <c r="EI25" s="226"/>
      <c r="EJ25" s="226"/>
      <c r="EK25" s="226"/>
      <c r="EL25" s="226"/>
      <c r="EM25" s="226"/>
      <c r="EN25" s="226"/>
      <c r="EO25" s="226"/>
      <c r="EP25" s="226"/>
      <c r="EQ25" s="226"/>
      <c r="ER25" s="226"/>
      <c r="ES25" s="226"/>
      <c r="ET25" s="226"/>
      <c r="EU25" s="226"/>
      <c r="EV25" s="226"/>
      <c r="EW25" s="226"/>
      <c r="EX25" s="226"/>
      <c r="EY25" s="226"/>
      <c r="EZ25" s="226"/>
      <c r="FA25" s="226"/>
      <c r="FB25" s="226"/>
      <c r="FC25" s="226"/>
      <c r="FD25" s="226"/>
      <c r="FE25" s="226"/>
      <c r="FF25" s="226"/>
      <c r="FG25" s="226"/>
      <c r="FH25" s="226"/>
      <c r="FI25" s="226"/>
      <c r="FJ25" s="226"/>
      <c r="FK25" s="226"/>
      <c r="FL25" s="226"/>
      <c r="FM25" s="226"/>
      <c r="FN25" s="226"/>
      <c r="FO25" s="226"/>
      <c r="FP25" s="226"/>
      <c r="FQ25" s="226"/>
      <c r="FR25" s="226"/>
      <c r="FS25" s="226"/>
      <c r="FT25" s="226"/>
      <c r="FU25" s="226"/>
      <c r="FV25" s="226"/>
      <c r="FW25" s="226"/>
      <c r="FX25" s="226"/>
      <c r="FY25" s="226"/>
      <c r="FZ25" s="226"/>
      <c r="GA25" s="226"/>
      <c r="GB25" s="226"/>
      <c r="GC25" s="226"/>
      <c r="GD25" s="226"/>
      <c r="GE25" s="226"/>
      <c r="GF25" s="226"/>
      <c r="GG25" s="226"/>
      <c r="GH25" s="226"/>
      <c r="GI25" s="226"/>
      <c r="GJ25" s="226"/>
      <c r="GK25" s="226"/>
      <c r="GL25" s="226"/>
    </row>
    <row r="26" spans="1:194" ht="50.1" customHeight="1" x14ac:dyDescent="0.2">
      <c r="A26" s="186" t="s">
        <v>542</v>
      </c>
      <c r="B26" s="235"/>
      <c r="C26" s="227">
        <f>SUM(COUNTIF('Gedragssignaleringslijsten v1'!C29,"X"),COUNTIF('v2'!C29,"X"),COUNTIF('v3'!C29,"X"),COUNTIF('v4'!C29,"X"),COUNTIF('v5'!C29,"X"),COUNTIF('v6'!C29,"X"),COUNTIF('v7'!C29,"X"),COUNTIF('v8'!C29,"X"),COUNTIF('v9'!C29,"X"),COUNTIF('v10'!C29,"X"),COUNTIF(ouders!C29,"X"),COUNTIF(leerling!C29,"X"),COUNTIF('v13'!C29,"X"),COUNTIF('v14'!C29,"X"),COUNTIF('v15'!C29,"X"))</f>
        <v>0</v>
      </c>
      <c r="D26" s="122" t="b">
        <f t="shared" si="2"/>
        <v>0</v>
      </c>
      <c r="E26" s="377" t="str">
        <f>IF(D26=FALSE,"",VLOOKUP(D26,lijst!$A232:'lijst'!$B233,2,TRUE))</f>
        <v/>
      </c>
      <c r="F26" s="378" t="str">
        <f>IF(D26=FALSE,"",VLOOKUP(D26,lijst!$A234:'lijst'!$B235,2,TRUE))</f>
        <v/>
      </c>
      <c r="G26" s="378" t="str">
        <f>IF(D26=FALSE,"",VLOOKUP(D26,lijst!$A236:'lijst'!$B237,2,TRUE))</f>
        <v/>
      </c>
      <c r="H26" s="378" t="str">
        <f>IF(D26=FALSE,"",VLOOKUP(D26,lijst!$A238:'lijst'!$B239,2,TRUE))</f>
        <v/>
      </c>
      <c r="I26" s="378" t="str">
        <f>IF(D26=FALSE,"",VLOOKUP(D26,lijst!$A240:'lijst'!$B241,2,TRUE))</f>
        <v/>
      </c>
      <c r="J26" s="379" t="str">
        <f>IF(D26=FALSE,"",VLOOKUP(D26,lijst!$A242:'lijst'!$B243,2,TRUE))</f>
        <v/>
      </c>
      <c r="K26" s="240"/>
      <c r="L26" s="230">
        <f>SUM(COUNTIF('Gedragssignaleringslijsten v1'!D29,"X"),COUNTIF('v2'!D29,"X"),COUNTIF('v3'!D29,"X"),COUNTIF('v4'!D29,"X"),COUNTIF('v5'!D29,"X"),COUNTIF('v6'!D29,"X"),COUNTIF('v7'!D29,"X"),COUNTIF('v8'!D29,"X"),COUNTIF('v9'!D29,"X"),COUNTIF('v10'!D29,"X"),COUNTIF(ouders!D29,"X"),COUNTIF(leerling!D29,"X"),COUNTIF('v13'!D29,"X"),COUNTIF('v14'!D29,"X"),COUNTIF('v15'!D29,"X"))</f>
        <v>0</v>
      </c>
      <c r="M26" s="231" t="b">
        <f t="shared" si="3"/>
        <v>0</v>
      </c>
      <c r="N26" s="232"/>
      <c r="O26" s="232"/>
      <c r="P26" s="232"/>
      <c r="Q26" s="232"/>
      <c r="R26" s="232"/>
      <c r="S26" s="232"/>
      <c r="T26" s="123"/>
      <c r="U26" s="123"/>
      <c r="V26" s="123"/>
      <c r="W26" s="232"/>
      <c r="X26" s="232"/>
      <c r="Y26" s="232"/>
      <c r="Z26" s="232"/>
      <c r="AA26" s="232"/>
      <c r="AB26" s="232"/>
      <c r="AC26" s="123"/>
      <c r="AD26" s="123"/>
      <c r="AE26" s="123"/>
      <c r="AF26" s="232"/>
      <c r="AG26" s="232"/>
      <c r="AH26" s="232"/>
      <c r="AI26" s="232"/>
      <c r="AJ26" s="232"/>
      <c r="AK26" s="232"/>
      <c r="AL26" s="123"/>
      <c r="AM26" s="123"/>
      <c r="AN26" s="123"/>
      <c r="AO26" s="232"/>
      <c r="AP26" s="232"/>
      <c r="AQ26" s="232"/>
      <c r="AR26" s="232"/>
      <c r="AS26" s="232"/>
      <c r="AT26" s="232"/>
      <c r="AU26" s="123"/>
      <c r="AV26" s="123"/>
      <c r="AW26" s="123"/>
      <c r="AX26" s="232"/>
      <c r="AY26" s="232"/>
      <c r="AZ26" s="232"/>
      <c r="BA26" s="232"/>
      <c r="BB26" s="232"/>
      <c r="BC26" s="232"/>
      <c r="BD26" s="123"/>
      <c r="BE26" s="123"/>
      <c r="BF26" s="123"/>
      <c r="BG26" s="232"/>
      <c r="BH26" s="232"/>
      <c r="BI26" s="232"/>
      <c r="BJ26" s="232"/>
      <c r="BK26" s="232"/>
      <c r="BL26" s="232"/>
      <c r="BM26" s="123"/>
      <c r="BN26" s="123"/>
      <c r="BO26" s="123"/>
      <c r="BP26" s="232"/>
      <c r="BQ26" s="232"/>
      <c r="BR26" s="232"/>
      <c r="BS26" s="232"/>
      <c r="BT26" s="232"/>
      <c r="BU26" s="232"/>
      <c r="BV26" s="123"/>
      <c r="BW26" s="123"/>
      <c r="BX26" s="123"/>
      <c r="BY26" s="232"/>
      <c r="BZ26" s="232"/>
      <c r="CA26" s="232"/>
      <c r="CB26" s="232"/>
      <c r="CC26" s="232"/>
      <c r="CD26" s="232"/>
      <c r="CE26" s="123"/>
      <c r="CF26" s="123"/>
      <c r="CG26" s="123"/>
      <c r="CH26" s="232"/>
      <c r="CI26" s="232"/>
      <c r="CJ26" s="232"/>
      <c r="CK26" s="232"/>
      <c r="CL26" s="232"/>
      <c r="CM26" s="232"/>
      <c r="CN26" s="233"/>
      <c r="CO26" s="136"/>
      <c r="CP26" s="121"/>
      <c r="CQ26" s="121"/>
      <c r="CR26" s="226"/>
      <c r="CS26" s="226"/>
      <c r="CT26" s="226"/>
      <c r="CU26" s="226"/>
      <c r="CV26" s="226"/>
      <c r="CW26" s="226"/>
      <c r="CX26" s="226"/>
      <c r="CY26" s="226"/>
      <c r="CZ26" s="226"/>
      <c r="DA26" s="226"/>
      <c r="DB26" s="226"/>
      <c r="DC26" s="226"/>
      <c r="DD26" s="226"/>
      <c r="DE26" s="226"/>
      <c r="DF26" s="226"/>
      <c r="DG26" s="226"/>
      <c r="DH26" s="226"/>
      <c r="DI26" s="226"/>
      <c r="DJ26" s="226"/>
      <c r="DK26" s="226"/>
      <c r="DL26" s="226"/>
      <c r="DM26" s="226"/>
      <c r="DN26" s="226"/>
      <c r="DO26" s="226"/>
      <c r="DP26" s="226"/>
      <c r="DQ26" s="226"/>
      <c r="DR26" s="226"/>
      <c r="DS26" s="226"/>
      <c r="DT26" s="226"/>
      <c r="DU26" s="226"/>
      <c r="DV26" s="226"/>
      <c r="DW26" s="226"/>
      <c r="DX26" s="226"/>
      <c r="DY26" s="226"/>
      <c r="DZ26" s="226"/>
      <c r="EA26" s="226"/>
      <c r="EB26" s="226"/>
      <c r="EC26" s="226"/>
      <c r="ED26" s="226"/>
      <c r="EE26" s="226"/>
      <c r="EF26" s="226"/>
      <c r="EG26" s="226"/>
      <c r="EH26" s="226"/>
      <c r="EI26" s="226"/>
      <c r="EJ26" s="226"/>
      <c r="EK26" s="226"/>
      <c r="EL26" s="226"/>
      <c r="EM26" s="226"/>
      <c r="EN26" s="226"/>
      <c r="EO26" s="226"/>
      <c r="EP26" s="226"/>
      <c r="EQ26" s="226"/>
      <c r="ER26" s="226"/>
      <c r="ES26" s="226"/>
      <c r="ET26" s="226"/>
      <c r="EU26" s="226"/>
      <c r="EV26" s="226"/>
      <c r="EW26" s="226"/>
      <c r="EX26" s="226"/>
      <c r="EY26" s="226"/>
      <c r="EZ26" s="226"/>
      <c r="FA26" s="226"/>
      <c r="FB26" s="226"/>
      <c r="FC26" s="226"/>
      <c r="FD26" s="226"/>
      <c r="FE26" s="226"/>
      <c r="FF26" s="226"/>
      <c r="FG26" s="226"/>
      <c r="FH26" s="226"/>
      <c r="FI26" s="226"/>
      <c r="FJ26" s="226"/>
      <c r="FK26" s="226"/>
      <c r="FL26" s="226"/>
      <c r="FM26" s="226"/>
      <c r="FN26" s="226"/>
      <c r="FO26" s="226"/>
      <c r="FP26" s="226"/>
      <c r="FQ26" s="226"/>
      <c r="FR26" s="226"/>
      <c r="FS26" s="226"/>
      <c r="FT26" s="226"/>
      <c r="FU26" s="226"/>
      <c r="FV26" s="226"/>
      <c r="FW26" s="226"/>
      <c r="FX26" s="226"/>
      <c r="FY26" s="226"/>
      <c r="FZ26" s="226"/>
      <c r="GA26" s="226"/>
      <c r="GB26" s="226"/>
      <c r="GC26" s="226"/>
      <c r="GD26" s="226"/>
      <c r="GE26" s="226"/>
      <c r="GF26" s="226"/>
      <c r="GG26" s="226"/>
      <c r="GH26" s="226"/>
      <c r="GI26" s="226"/>
      <c r="GJ26" s="226"/>
      <c r="GK26" s="226"/>
      <c r="GL26" s="226"/>
    </row>
    <row r="27" spans="1:194" ht="50.1" customHeight="1" x14ac:dyDescent="0.2">
      <c r="A27" s="186" t="s">
        <v>183</v>
      </c>
      <c r="B27" s="235"/>
      <c r="C27" s="227">
        <f>SUM(COUNTIF('Gedragssignaleringslijsten v1'!C30,"X"),COUNTIF('v2'!C30,"X"),COUNTIF('v3'!C30,"X"),COUNTIF('v4'!C30,"X"),COUNTIF('v5'!C30,"X"),COUNTIF('v6'!C30,"X"),COUNTIF('v7'!C30,"X"),COUNTIF('v8'!C30,"X"),COUNTIF('v9'!C30,"X"),COUNTIF('v10'!C30,"X"),COUNTIF(ouders!C30,"X"),COUNTIF(leerling!C30,"X"),COUNTIF('v13'!C30,"X"),COUNTIF('v14'!C30,"X"),COUNTIF('v15'!C30,"X"))</f>
        <v>0</v>
      </c>
      <c r="D27" s="122" t="b">
        <f t="shared" si="2"/>
        <v>0</v>
      </c>
      <c r="E27" s="377" t="str">
        <f>IF(D27=FALSE,"",VLOOKUP(D27,lijst!$A244:'lijst'!$B245,2,TRUE))</f>
        <v/>
      </c>
      <c r="F27" s="378" t="str">
        <f>IF(D27=FALSE,"",VLOOKUP(D27,lijst!$A246:'lijst'!$B247,2,TRUE))</f>
        <v/>
      </c>
      <c r="G27" s="378" t="str">
        <f>IF(D27=FALSE,"",VLOOKUP(D27,lijst!$A248:'lijst'!$B249,2,TRUE))</f>
        <v/>
      </c>
      <c r="H27" s="378" t="str">
        <f>IF(D27=FALSE,"",VLOOKUP(D27,lijst!$A250:'lijst'!$B251,2,TRUE))</f>
        <v/>
      </c>
      <c r="I27" s="378" t="str">
        <f>IF(D27=FALSE,"",VLOOKUP(D27,lijst!$A252:'lijst'!$B253,2,TRUE))</f>
        <v/>
      </c>
      <c r="J27" s="379" t="str">
        <f>IF(D27=FALSE,"",VLOOKUP(D27,lijst!$A254:'lijst'!$B255,2,TRUE))</f>
        <v/>
      </c>
      <c r="K27" s="239"/>
      <c r="L27" s="230">
        <f>SUM(COUNTIF('Gedragssignaleringslijsten v1'!D30,"X"),COUNTIF('v2'!D30,"X"),COUNTIF('v3'!D30,"X"),COUNTIF('v4'!D30,"X"),COUNTIF('v5'!D30,"X"),COUNTIF('v6'!D30,"X"),COUNTIF('v7'!D30,"X"),COUNTIF('v8'!D30,"X"),COUNTIF('v9'!D30,"X"),COUNTIF('v10'!D30,"X"),COUNTIF(ouders!D30,"X"),COUNTIF(leerling!D30,"X"),COUNTIF('v13'!D30,"X"),COUNTIF('v14'!D30,"X"),COUNTIF('v15'!D30,"X"))</f>
        <v>0</v>
      </c>
      <c r="M27" s="231" t="b">
        <f t="shared" si="3"/>
        <v>0</v>
      </c>
      <c r="N27" s="232"/>
      <c r="O27" s="232"/>
      <c r="P27" s="232"/>
      <c r="Q27" s="232"/>
      <c r="R27" s="232"/>
      <c r="S27" s="232"/>
      <c r="T27" s="123"/>
      <c r="U27" s="123"/>
      <c r="V27" s="123"/>
      <c r="W27" s="232"/>
      <c r="X27" s="232"/>
      <c r="Y27" s="232"/>
      <c r="Z27" s="232"/>
      <c r="AA27" s="232"/>
      <c r="AB27" s="232"/>
      <c r="AC27" s="123"/>
      <c r="AD27" s="123"/>
      <c r="AE27" s="123"/>
      <c r="AF27" s="232"/>
      <c r="AG27" s="232"/>
      <c r="AH27" s="232"/>
      <c r="AI27" s="232"/>
      <c r="AJ27" s="232"/>
      <c r="AK27" s="232"/>
      <c r="AL27" s="123"/>
      <c r="AM27" s="123"/>
      <c r="AN27" s="123"/>
      <c r="AO27" s="232"/>
      <c r="AP27" s="232"/>
      <c r="AQ27" s="232"/>
      <c r="AR27" s="232"/>
      <c r="AS27" s="232"/>
      <c r="AT27" s="232"/>
      <c r="AU27" s="123"/>
      <c r="AV27" s="123"/>
      <c r="AW27" s="123"/>
      <c r="AX27" s="232"/>
      <c r="AY27" s="232"/>
      <c r="AZ27" s="232"/>
      <c r="BA27" s="232"/>
      <c r="BB27" s="232"/>
      <c r="BC27" s="232"/>
      <c r="BD27" s="123"/>
      <c r="BE27" s="123"/>
      <c r="BF27" s="123"/>
      <c r="BG27" s="232"/>
      <c r="BH27" s="232"/>
      <c r="BI27" s="232"/>
      <c r="BJ27" s="232"/>
      <c r="BK27" s="232"/>
      <c r="BL27" s="232"/>
      <c r="BM27" s="123"/>
      <c r="BN27" s="123"/>
      <c r="BO27" s="123"/>
      <c r="BP27" s="232"/>
      <c r="BQ27" s="232"/>
      <c r="BR27" s="232"/>
      <c r="BS27" s="232"/>
      <c r="BT27" s="232"/>
      <c r="BU27" s="232"/>
      <c r="BV27" s="123"/>
      <c r="BW27" s="123"/>
      <c r="BX27" s="123"/>
      <c r="BY27" s="232"/>
      <c r="BZ27" s="232"/>
      <c r="CA27" s="232"/>
      <c r="CB27" s="232"/>
      <c r="CC27" s="232"/>
      <c r="CD27" s="232"/>
      <c r="CE27" s="123"/>
      <c r="CF27" s="123"/>
      <c r="CG27" s="123"/>
      <c r="CH27" s="232"/>
      <c r="CI27" s="232"/>
      <c r="CJ27" s="232"/>
      <c r="CK27" s="232"/>
      <c r="CL27" s="232"/>
      <c r="CM27" s="232"/>
      <c r="CN27" s="233"/>
      <c r="CO27" s="136"/>
      <c r="CP27" s="121"/>
      <c r="CQ27" s="121"/>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c r="EZ27" s="226"/>
      <c r="FA27" s="226"/>
      <c r="FB27" s="226"/>
      <c r="FC27" s="226"/>
      <c r="FD27" s="226"/>
      <c r="FE27" s="226"/>
      <c r="FF27" s="226"/>
      <c r="FG27" s="226"/>
      <c r="FH27" s="226"/>
      <c r="FI27" s="226"/>
      <c r="FJ27" s="226"/>
      <c r="FK27" s="226"/>
      <c r="FL27" s="226"/>
      <c r="FM27" s="226"/>
      <c r="FN27" s="226"/>
      <c r="FO27" s="226"/>
      <c r="FP27" s="226"/>
      <c r="FQ27" s="226"/>
      <c r="FR27" s="226"/>
      <c r="FS27" s="226"/>
      <c r="FT27" s="226"/>
      <c r="FU27" s="226"/>
      <c r="FV27" s="226"/>
      <c r="FW27" s="226"/>
      <c r="FX27" s="226"/>
      <c r="FY27" s="226"/>
      <c r="FZ27" s="226"/>
      <c r="GA27" s="226"/>
      <c r="GB27" s="226"/>
      <c r="GC27" s="226"/>
      <c r="GD27" s="226"/>
      <c r="GE27" s="226"/>
      <c r="GF27" s="226"/>
      <c r="GG27" s="226"/>
      <c r="GH27" s="226"/>
      <c r="GI27" s="226"/>
      <c r="GJ27" s="226"/>
      <c r="GK27" s="226"/>
      <c r="GL27" s="226"/>
    </row>
    <row r="28" spans="1:194" ht="50.1" customHeight="1" x14ac:dyDescent="0.2">
      <c r="A28" s="186" t="s">
        <v>490</v>
      </c>
      <c r="B28" s="235"/>
      <c r="C28" s="227">
        <f>SUM(COUNTIF('Gedragssignaleringslijsten v1'!C31,"X"),COUNTIF('v2'!C31,"X"),COUNTIF('v3'!C31,"X"),COUNTIF('v4'!C31,"X"),COUNTIF('v5'!C31,"X"),COUNTIF('v6'!C31,"X"),COUNTIF('v7'!C31,"X"),COUNTIF('v8'!C31,"X"),COUNTIF('v9'!C31,"X"),COUNTIF('v10'!C31,"X"),COUNTIF(ouders!C31,"X"),COUNTIF(leerling!C31,"X"),COUNTIF('v13'!C31,"X"),COUNTIF('v14'!C31,"X"),COUNTIF('v15'!C31,"X"))</f>
        <v>0</v>
      </c>
      <c r="D28" s="122" t="b">
        <f t="shared" si="2"/>
        <v>0</v>
      </c>
      <c r="E28" s="377" t="str">
        <f>IF(D28=FALSE,"",VLOOKUP(D28,lijst!$A256:'lijst'!$B257,2,TRUE))</f>
        <v/>
      </c>
      <c r="F28" s="378" t="str">
        <f>IF(D28=FALSE,"",VLOOKUP(D28,lijst!$A258:'lijst'!$B259,2,TRUE))</f>
        <v/>
      </c>
      <c r="G28" s="378" t="str">
        <f>IF(D28=FALSE,"",VLOOKUP(D28,lijst!$A260:'lijst'!$B261,2,TRUE))</f>
        <v/>
      </c>
      <c r="H28" s="378" t="str">
        <f>IF(D28=FALSE,"",VLOOKUP(D28,lijst!$A262:'lijst'!$B263,2,TRUE))</f>
        <v/>
      </c>
      <c r="I28" s="378" t="str">
        <f>IF(D28=FALSE,"",VLOOKUP(D28,lijst!$A264:'lijst'!$B265,2,TRUE))</f>
        <v/>
      </c>
      <c r="J28" s="379" t="str">
        <f>IF(D28=FALSE,"",VLOOKUP(D28,lijst!$A266:'lijst'!$B267,2,TRUE))</f>
        <v/>
      </c>
      <c r="K28" s="239"/>
      <c r="L28" s="230">
        <f>SUM(COUNTIF('Gedragssignaleringslijsten v1'!D31,"X"),COUNTIF('v2'!D31,"X"),COUNTIF('v3'!D31,"X"),COUNTIF('v4'!D31,"X"),COUNTIF('v5'!D31,"X"),COUNTIF('v6'!D31,"X"),COUNTIF('v7'!D31,"X"),COUNTIF('v8'!D31,"X"),COUNTIF('v9'!D31,"X"),COUNTIF('v10'!D31,"X"),COUNTIF(ouders!D31,"X"),COUNTIF(leerling!D31,"X"),COUNTIF('v13'!D31,"X"),COUNTIF('v14'!D31,"X"),COUNTIF('v15'!D31,"X"))</f>
        <v>0</v>
      </c>
      <c r="M28" s="231" t="b">
        <f t="shared" si="3"/>
        <v>0</v>
      </c>
      <c r="N28" s="232"/>
      <c r="O28" s="232"/>
      <c r="P28" s="232"/>
      <c r="Q28" s="232"/>
      <c r="R28" s="232"/>
      <c r="S28" s="232"/>
      <c r="T28" s="123"/>
      <c r="U28" s="123"/>
      <c r="V28" s="123"/>
      <c r="W28" s="232"/>
      <c r="X28" s="232"/>
      <c r="Y28" s="232"/>
      <c r="Z28" s="232"/>
      <c r="AA28" s="232"/>
      <c r="AB28" s="232"/>
      <c r="AC28" s="123"/>
      <c r="AD28" s="123"/>
      <c r="AE28" s="123"/>
      <c r="AF28" s="232"/>
      <c r="AG28" s="232"/>
      <c r="AH28" s="232"/>
      <c r="AI28" s="232"/>
      <c r="AJ28" s="232"/>
      <c r="AK28" s="232"/>
      <c r="AL28" s="123"/>
      <c r="AM28" s="123"/>
      <c r="AN28" s="123"/>
      <c r="AO28" s="232"/>
      <c r="AP28" s="232"/>
      <c r="AQ28" s="232"/>
      <c r="AR28" s="232"/>
      <c r="AS28" s="232"/>
      <c r="AT28" s="232"/>
      <c r="AU28" s="123"/>
      <c r="AV28" s="123"/>
      <c r="AW28" s="123"/>
      <c r="AX28" s="232"/>
      <c r="AY28" s="232"/>
      <c r="AZ28" s="232"/>
      <c r="BA28" s="232"/>
      <c r="BB28" s="232"/>
      <c r="BC28" s="232"/>
      <c r="BD28" s="123"/>
      <c r="BE28" s="123"/>
      <c r="BF28" s="123"/>
      <c r="BG28" s="232"/>
      <c r="BH28" s="232"/>
      <c r="BI28" s="232"/>
      <c r="BJ28" s="232"/>
      <c r="BK28" s="232"/>
      <c r="BL28" s="232"/>
      <c r="BM28" s="123"/>
      <c r="BN28" s="123"/>
      <c r="BO28" s="123"/>
      <c r="BP28" s="232"/>
      <c r="BQ28" s="232"/>
      <c r="BR28" s="232"/>
      <c r="BS28" s="232"/>
      <c r="BT28" s="232"/>
      <c r="BU28" s="232"/>
      <c r="BV28" s="123"/>
      <c r="BW28" s="123"/>
      <c r="BX28" s="123"/>
      <c r="BY28" s="232"/>
      <c r="BZ28" s="232"/>
      <c r="CA28" s="232"/>
      <c r="CB28" s="232"/>
      <c r="CC28" s="232"/>
      <c r="CD28" s="232"/>
      <c r="CE28" s="123"/>
      <c r="CF28" s="123"/>
      <c r="CG28" s="123"/>
      <c r="CH28" s="232"/>
      <c r="CI28" s="232"/>
      <c r="CJ28" s="232"/>
      <c r="CK28" s="232"/>
      <c r="CL28" s="232"/>
      <c r="CM28" s="232"/>
      <c r="CN28" s="233"/>
      <c r="CO28" s="136"/>
      <c r="CP28" s="121"/>
      <c r="CQ28" s="121"/>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c r="DZ28" s="226"/>
      <c r="EA28" s="226"/>
      <c r="EB28" s="226"/>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226"/>
      <c r="EZ28" s="226"/>
      <c r="FA28" s="226"/>
      <c r="FB28" s="226"/>
      <c r="FC28" s="226"/>
      <c r="FD28" s="226"/>
      <c r="FE28" s="226"/>
      <c r="FF28" s="226"/>
      <c r="FG28" s="226"/>
      <c r="FH28" s="226"/>
      <c r="FI28" s="226"/>
      <c r="FJ28" s="226"/>
      <c r="FK28" s="226"/>
      <c r="FL28" s="226"/>
      <c r="FM28" s="226"/>
      <c r="FN28" s="226"/>
      <c r="FO28" s="226"/>
      <c r="FP28" s="226"/>
      <c r="FQ28" s="226"/>
      <c r="FR28" s="226"/>
      <c r="FS28" s="226"/>
      <c r="FT28" s="226"/>
      <c r="FU28" s="226"/>
      <c r="FV28" s="226"/>
      <c r="FW28" s="226"/>
      <c r="FX28" s="226"/>
      <c r="FY28" s="226"/>
      <c r="FZ28" s="226"/>
      <c r="GA28" s="226"/>
      <c r="GB28" s="226"/>
      <c r="GC28" s="226"/>
      <c r="GD28" s="226"/>
      <c r="GE28" s="226"/>
      <c r="GF28" s="226"/>
      <c r="GG28" s="226"/>
      <c r="GH28" s="226"/>
      <c r="GI28" s="226"/>
      <c r="GJ28" s="226"/>
      <c r="GK28" s="226"/>
      <c r="GL28" s="226"/>
    </row>
    <row r="29" spans="1:194" ht="50.1" customHeight="1" x14ac:dyDescent="0.2">
      <c r="A29" s="186" t="s">
        <v>544</v>
      </c>
      <c r="B29" s="235"/>
      <c r="C29" s="227">
        <f>SUM(COUNTIF('Gedragssignaleringslijsten v1'!C32,"X"),COUNTIF('v2'!C32,"X"),COUNTIF('v3'!C32,"X"),COUNTIF('v4'!C32,"X"),COUNTIF('v5'!C32,"X"),COUNTIF('v6'!C32,"X"),COUNTIF('v7'!C32,"X"),COUNTIF('v8'!C32,"X"),COUNTIF('v9'!C32,"X"),COUNTIF('v10'!C32,"X"),COUNTIF(ouders!C32,"X"),COUNTIF(leerling!C32,"X"),COUNTIF('v13'!C32,"X"),COUNTIF('v14'!C32,"X"),COUNTIF('v15'!C32,"X"))</f>
        <v>0</v>
      </c>
      <c r="D29" s="122" t="b">
        <f t="shared" si="2"/>
        <v>0</v>
      </c>
      <c r="E29" s="377" t="str">
        <f>IF(D29=FALSE,"",VLOOKUP(D29,lijst!$A268:'lijst'!$B269,2,TRUE))</f>
        <v/>
      </c>
      <c r="F29" s="378" t="str">
        <f>IF(D29=FALSE,"",VLOOKUP(D29,lijst!$A270:'lijst'!$B271,2,TRUE))</f>
        <v/>
      </c>
      <c r="G29" s="378" t="str">
        <f>IF(D29=FALSE,"",VLOOKUP(D29,lijst!$A272:'lijst'!$B273,2,TRUE))</f>
        <v/>
      </c>
      <c r="H29" s="378" t="str">
        <f>IF(D29=FALSE,"",VLOOKUP(D29,lijst!$A274:'lijst'!$B275,2,TRUE))</f>
        <v/>
      </c>
      <c r="I29" s="378" t="str">
        <f>IF(D29=FALSE,"",VLOOKUP(D29,lijst!$A276:'lijst'!$B277,2,TRUE))</f>
        <v/>
      </c>
      <c r="J29" s="379" t="str">
        <f>IF(D29=FALSE,"",VLOOKUP(D29,lijst!$A278:'lijst'!$B279,2,TRUE))</f>
        <v/>
      </c>
      <c r="K29" s="240"/>
      <c r="L29" s="230">
        <f>SUM(COUNTIF('Gedragssignaleringslijsten v1'!D32,"X"),COUNTIF('v2'!D32,"X"),COUNTIF('v3'!D32,"X"),COUNTIF('v4'!D32,"X"),COUNTIF('v5'!D32,"X"),COUNTIF('v6'!D32,"X"),COUNTIF('v7'!D32,"X"),COUNTIF('v8'!D32,"X"),COUNTIF('v9'!D32,"X"),COUNTIF('v10'!D32,"X"),COUNTIF(ouders!D32,"X"),COUNTIF(leerling!D32,"X"),COUNTIF('v13'!D32,"X"),COUNTIF('v14'!D32,"X"),COUNTIF('v15'!D32,"X"))</f>
        <v>0</v>
      </c>
      <c r="M29" s="231" t="b">
        <f t="shared" si="3"/>
        <v>0</v>
      </c>
      <c r="N29" s="232"/>
      <c r="O29" s="232"/>
      <c r="P29" s="232"/>
      <c r="Q29" s="232"/>
      <c r="R29" s="232"/>
      <c r="S29" s="232"/>
      <c r="T29" s="123"/>
      <c r="U29" s="123"/>
      <c r="V29" s="123"/>
      <c r="W29" s="232"/>
      <c r="X29" s="232"/>
      <c r="Y29" s="232"/>
      <c r="Z29" s="232"/>
      <c r="AA29" s="232"/>
      <c r="AB29" s="232"/>
      <c r="AC29" s="123"/>
      <c r="AD29" s="123"/>
      <c r="AE29" s="123"/>
      <c r="AF29" s="232"/>
      <c r="AG29" s="232"/>
      <c r="AH29" s="232"/>
      <c r="AI29" s="232"/>
      <c r="AJ29" s="232"/>
      <c r="AK29" s="232"/>
      <c r="AL29" s="123"/>
      <c r="AM29" s="123"/>
      <c r="AN29" s="123"/>
      <c r="AO29" s="232"/>
      <c r="AP29" s="232"/>
      <c r="AQ29" s="232"/>
      <c r="AR29" s="232"/>
      <c r="AS29" s="232"/>
      <c r="AT29" s="232"/>
      <c r="AU29" s="123"/>
      <c r="AV29" s="123"/>
      <c r="AW29" s="123"/>
      <c r="AX29" s="232"/>
      <c r="AY29" s="232"/>
      <c r="AZ29" s="232"/>
      <c r="BA29" s="232"/>
      <c r="BB29" s="232"/>
      <c r="BC29" s="232"/>
      <c r="BD29" s="123"/>
      <c r="BE29" s="123"/>
      <c r="BF29" s="123"/>
      <c r="BG29" s="232"/>
      <c r="BH29" s="232"/>
      <c r="BI29" s="232"/>
      <c r="BJ29" s="232"/>
      <c r="BK29" s="232"/>
      <c r="BL29" s="232"/>
      <c r="BM29" s="123"/>
      <c r="BN29" s="123"/>
      <c r="BO29" s="123"/>
      <c r="BP29" s="232"/>
      <c r="BQ29" s="232"/>
      <c r="BR29" s="232"/>
      <c r="BS29" s="232"/>
      <c r="BT29" s="232"/>
      <c r="BU29" s="232"/>
      <c r="BV29" s="123"/>
      <c r="BW29" s="123"/>
      <c r="BX29" s="123"/>
      <c r="BY29" s="232"/>
      <c r="BZ29" s="232"/>
      <c r="CA29" s="232"/>
      <c r="CB29" s="232"/>
      <c r="CC29" s="232"/>
      <c r="CD29" s="232"/>
      <c r="CE29" s="123"/>
      <c r="CF29" s="123"/>
      <c r="CG29" s="123"/>
      <c r="CH29" s="232"/>
      <c r="CI29" s="232"/>
      <c r="CJ29" s="232"/>
      <c r="CK29" s="232"/>
      <c r="CL29" s="232"/>
      <c r="CM29" s="232"/>
      <c r="CN29" s="233"/>
      <c r="CO29" s="136"/>
      <c r="CP29" s="121"/>
      <c r="CQ29" s="121"/>
      <c r="CR29" s="226"/>
      <c r="CS29" s="226"/>
      <c r="CT29" s="226"/>
      <c r="CU29" s="226"/>
      <c r="CV29" s="226"/>
      <c r="CW29" s="226"/>
      <c r="CX29" s="226"/>
      <c r="CY29" s="226"/>
      <c r="CZ29" s="226"/>
      <c r="DA29" s="226"/>
      <c r="DB29" s="226"/>
      <c r="DC29" s="226"/>
      <c r="DD29" s="226"/>
      <c r="DE29" s="226"/>
      <c r="DF29" s="226"/>
      <c r="DG29" s="226"/>
      <c r="DH29" s="226"/>
      <c r="DI29" s="226"/>
      <c r="DJ29" s="226"/>
      <c r="DK29" s="226"/>
      <c r="DL29" s="226"/>
      <c r="DM29" s="226"/>
      <c r="DN29" s="226"/>
      <c r="DO29" s="226"/>
      <c r="DP29" s="226"/>
      <c r="DQ29" s="226"/>
      <c r="DR29" s="226"/>
      <c r="DS29" s="226"/>
      <c r="DT29" s="226"/>
      <c r="DU29" s="226"/>
      <c r="DV29" s="226"/>
      <c r="DW29" s="226"/>
      <c r="DX29" s="226"/>
      <c r="DY29" s="226"/>
      <c r="DZ29" s="226"/>
      <c r="EA29" s="226"/>
      <c r="EB29" s="226"/>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226"/>
      <c r="EZ29" s="226"/>
      <c r="FA29" s="226"/>
      <c r="FB29" s="226"/>
      <c r="FC29" s="226"/>
      <c r="FD29" s="226"/>
      <c r="FE29" s="226"/>
      <c r="FF29" s="226"/>
      <c r="FG29" s="226"/>
      <c r="FH29" s="226"/>
      <c r="FI29" s="226"/>
      <c r="FJ29" s="226"/>
      <c r="FK29" s="226"/>
      <c r="FL29" s="226"/>
      <c r="FM29" s="226"/>
      <c r="FN29" s="226"/>
      <c r="FO29" s="226"/>
      <c r="FP29" s="226"/>
      <c r="FQ29" s="226"/>
      <c r="FR29" s="226"/>
      <c r="FS29" s="226"/>
      <c r="FT29" s="226"/>
      <c r="FU29" s="226"/>
      <c r="FV29" s="226"/>
      <c r="FW29" s="226"/>
      <c r="FX29" s="226"/>
      <c r="FY29" s="226"/>
      <c r="FZ29" s="226"/>
      <c r="GA29" s="226"/>
      <c r="GB29" s="226"/>
      <c r="GC29" s="226"/>
      <c r="GD29" s="226"/>
      <c r="GE29" s="226"/>
      <c r="GF29" s="226"/>
      <c r="GG29" s="226"/>
      <c r="GH29" s="226"/>
      <c r="GI29" s="226"/>
      <c r="GJ29" s="226"/>
      <c r="GK29" s="226"/>
      <c r="GL29" s="226"/>
    </row>
    <row r="30" spans="1:194" ht="50.1" customHeight="1" x14ac:dyDescent="0.2">
      <c r="A30" s="186" t="s">
        <v>181</v>
      </c>
      <c r="B30" s="235"/>
      <c r="C30" s="227">
        <f>SUM(COUNTIF('Gedragssignaleringslijsten v1'!C33,"X"),COUNTIF('v2'!C33,"X"),COUNTIF('v3'!C33,"X"),COUNTIF('v4'!C33,"X"),COUNTIF('v5'!C33,"X"),COUNTIF('v6'!C33,"X"),COUNTIF('v7'!C33,"X"),COUNTIF('v8'!C33,"X"),COUNTIF('v9'!C33,"X"),COUNTIF('v10'!C33,"X"),COUNTIF(ouders!C33,"X"),COUNTIF(leerling!C33,"X"),COUNTIF('v13'!C33,"X"),COUNTIF('v14'!C33,"X"),COUNTIF('v15'!C33,"X"))</f>
        <v>0</v>
      </c>
      <c r="D30" s="122" t="b">
        <f t="shared" si="2"/>
        <v>0</v>
      </c>
      <c r="E30" s="377" t="str">
        <f>IF(D30=FALSE,"",VLOOKUP(D30,lijst!$A280:'lijst'!$B281,2,TRUE))</f>
        <v/>
      </c>
      <c r="F30" s="378" t="str">
        <f>IF(D30=FALSE,"",VLOOKUP(D30,lijst!$A282:'lijst'!$B283,2,TRUE))</f>
        <v/>
      </c>
      <c r="G30" s="378" t="str">
        <f>IF(D30=FALSE,"",VLOOKUP(D30,lijst!$A284:'lijst'!$B285,2,TRUE))</f>
        <v/>
      </c>
      <c r="H30" s="378" t="str">
        <f>IF(D30=FALSE,"",VLOOKUP(D30,lijst!$A286:'lijst'!$B287,2,TRUE))</f>
        <v/>
      </c>
      <c r="I30" s="378" t="str">
        <f>IF(D30=FALSE,"",VLOOKUP(D30,lijst!$A288:'lijst'!$B289,2,TRUE))</f>
        <v/>
      </c>
      <c r="J30" s="379" t="str">
        <f>IF(D30=FALSE,"",VLOOKUP(D30,lijst!$A290:'lijst'!$B291,2,TRUE))</f>
        <v/>
      </c>
      <c r="K30" s="240"/>
      <c r="L30" s="230">
        <f>SUM(COUNTIF('Gedragssignaleringslijsten v1'!D33,"X"),COUNTIF('v2'!D33,"X"),COUNTIF('v3'!D33,"X"),COUNTIF('v4'!D33,"X"),COUNTIF('v5'!D33,"X"),COUNTIF('v6'!D33,"X"),COUNTIF('v7'!D33,"X"),COUNTIF('v8'!D33,"X"),COUNTIF('v9'!D33,"X"),COUNTIF('v10'!D33,"X"),COUNTIF(ouders!D33,"X"),COUNTIF(leerling!D33,"X"),COUNTIF('v13'!D33,"X"),COUNTIF('v14'!D33,"X"),COUNTIF('v15'!D33,"X"))</f>
        <v>0</v>
      </c>
      <c r="M30" s="231" t="b">
        <f t="shared" si="3"/>
        <v>0</v>
      </c>
      <c r="N30" s="232"/>
      <c r="O30" s="232"/>
      <c r="P30" s="232"/>
      <c r="Q30" s="232"/>
      <c r="R30" s="232"/>
      <c r="S30" s="232"/>
      <c r="T30" s="123"/>
      <c r="U30" s="123"/>
      <c r="V30" s="123"/>
      <c r="W30" s="232"/>
      <c r="X30" s="232"/>
      <c r="Y30" s="232"/>
      <c r="Z30" s="232"/>
      <c r="AA30" s="232"/>
      <c r="AB30" s="232"/>
      <c r="AC30" s="123"/>
      <c r="AD30" s="123"/>
      <c r="AE30" s="123"/>
      <c r="AF30" s="232"/>
      <c r="AG30" s="232"/>
      <c r="AH30" s="232"/>
      <c r="AI30" s="232"/>
      <c r="AJ30" s="232"/>
      <c r="AK30" s="232"/>
      <c r="AL30" s="123"/>
      <c r="AM30" s="123"/>
      <c r="AN30" s="123"/>
      <c r="AO30" s="232"/>
      <c r="AP30" s="232"/>
      <c r="AQ30" s="232"/>
      <c r="AR30" s="232"/>
      <c r="AS30" s="232"/>
      <c r="AT30" s="232"/>
      <c r="AU30" s="123"/>
      <c r="AV30" s="123"/>
      <c r="AW30" s="123"/>
      <c r="AX30" s="232"/>
      <c r="AY30" s="232"/>
      <c r="AZ30" s="232"/>
      <c r="BA30" s="232"/>
      <c r="BB30" s="232"/>
      <c r="BC30" s="232"/>
      <c r="BD30" s="123"/>
      <c r="BE30" s="123"/>
      <c r="BF30" s="123"/>
      <c r="BG30" s="232"/>
      <c r="BH30" s="232"/>
      <c r="BI30" s="232"/>
      <c r="BJ30" s="232"/>
      <c r="BK30" s="232"/>
      <c r="BL30" s="232"/>
      <c r="BM30" s="123"/>
      <c r="BN30" s="123"/>
      <c r="BO30" s="123"/>
      <c r="BP30" s="232"/>
      <c r="BQ30" s="232"/>
      <c r="BR30" s="232"/>
      <c r="BS30" s="232"/>
      <c r="BT30" s="232"/>
      <c r="BU30" s="232"/>
      <c r="BV30" s="123"/>
      <c r="BW30" s="123"/>
      <c r="BX30" s="123"/>
      <c r="BY30" s="232"/>
      <c r="BZ30" s="232"/>
      <c r="CA30" s="232"/>
      <c r="CB30" s="232"/>
      <c r="CC30" s="232"/>
      <c r="CD30" s="232"/>
      <c r="CE30" s="123"/>
      <c r="CF30" s="123"/>
      <c r="CG30" s="123"/>
      <c r="CH30" s="232"/>
      <c r="CI30" s="232"/>
      <c r="CJ30" s="232"/>
      <c r="CK30" s="232"/>
      <c r="CL30" s="232"/>
      <c r="CM30" s="232"/>
      <c r="CN30" s="233"/>
      <c r="CO30" s="136"/>
      <c r="CP30" s="121"/>
      <c r="CQ30" s="121"/>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6"/>
      <c r="FE30" s="226"/>
      <c r="FF30" s="226"/>
      <c r="FG30" s="226"/>
      <c r="FH30" s="226"/>
      <c r="FI30" s="226"/>
      <c r="FJ30" s="226"/>
      <c r="FK30" s="226"/>
      <c r="FL30" s="226"/>
      <c r="FM30" s="226"/>
      <c r="FN30" s="226"/>
      <c r="FO30" s="226"/>
      <c r="FP30" s="226"/>
      <c r="FQ30" s="226"/>
      <c r="FR30" s="226"/>
      <c r="FS30" s="226"/>
      <c r="FT30" s="226"/>
      <c r="FU30" s="226"/>
      <c r="FV30" s="226"/>
      <c r="FW30" s="226"/>
      <c r="FX30" s="226"/>
      <c r="FY30" s="226"/>
      <c r="FZ30" s="226"/>
      <c r="GA30" s="226"/>
      <c r="GB30" s="226"/>
      <c r="GC30" s="226"/>
      <c r="GD30" s="226"/>
      <c r="GE30" s="226"/>
      <c r="GF30" s="226"/>
      <c r="GG30" s="226"/>
      <c r="GH30" s="226"/>
      <c r="GI30" s="226"/>
      <c r="GJ30" s="226"/>
      <c r="GK30" s="226"/>
      <c r="GL30" s="226"/>
    </row>
    <row r="31" spans="1:194" ht="50.1" customHeight="1" x14ac:dyDescent="0.2">
      <c r="A31" s="186" t="s">
        <v>545</v>
      </c>
      <c r="B31" s="235"/>
      <c r="C31" s="227">
        <f>SUM(COUNTIF('Gedragssignaleringslijsten v1'!C34,"X"),COUNTIF('v2'!C34,"X"),COUNTIF('v3'!C34,"X"),COUNTIF('v4'!C34,"X"),COUNTIF('v5'!C34,"X"),COUNTIF('v6'!C34,"X"),COUNTIF('v7'!C34,"X"),COUNTIF('v8'!C34,"X"),COUNTIF('v9'!C34,"X"),COUNTIF('v10'!C34,"X"),COUNTIF(ouders!C34,"X"),COUNTIF(leerling!C34,"X"),COUNTIF('v13'!C34,"X"),COUNTIF('v14'!C34,"X"),COUNTIF('v15'!C34,"X"))</f>
        <v>0</v>
      </c>
      <c r="D31" s="122" t="b">
        <f t="shared" si="2"/>
        <v>0</v>
      </c>
      <c r="E31" s="377" t="str">
        <f>IF(D31=FALSE,"",VLOOKUP(D31,lijst!$A292:'lijst'!$B293,2,TRUE))</f>
        <v/>
      </c>
      <c r="F31" s="378" t="str">
        <f>IF(D31=FALSE,"",VLOOKUP(D31,lijst!$A294:'lijst'!$B295,2,TRUE))</f>
        <v/>
      </c>
      <c r="G31" s="378" t="str">
        <f>IF(D31=FALSE,"",VLOOKUP(D31,lijst!$A296:'lijst'!$B297,2,TRUE))</f>
        <v/>
      </c>
      <c r="H31" s="378" t="str">
        <f>IF(D31=FALSE,"",VLOOKUP(D31,lijst!$A298:'lijst'!$B299,2,TRUE))</f>
        <v/>
      </c>
      <c r="I31" s="378" t="str">
        <f>IF(D31=FALSE,"",VLOOKUP(D31,lijst!$A300:'lijst'!$B301,2,TRUE))</f>
        <v/>
      </c>
      <c r="J31" s="379" t="str">
        <f>IF(D31=FALSE,"",VLOOKUP(D31,lijst!$A302:'lijst'!$B303,2,TRUE))</f>
        <v/>
      </c>
      <c r="K31" s="239"/>
      <c r="L31" s="230">
        <f>SUM(COUNTIF('Gedragssignaleringslijsten v1'!D34,"X"),COUNTIF('v2'!D34,"X"),COUNTIF('v3'!D34,"X"),COUNTIF('v4'!D34,"X"),COUNTIF('v5'!D34,"X"),COUNTIF('v6'!D34,"X"),COUNTIF('v7'!D34,"X"),COUNTIF('v8'!D34,"X"),COUNTIF('v9'!D34,"X"),COUNTIF('v10'!D34,"X"),COUNTIF(ouders!D34,"X"),COUNTIF(leerling!D34,"X"),COUNTIF('v13'!D34,"X"),COUNTIF('v14'!D34,"X"),COUNTIF('v15'!D34,"X"))</f>
        <v>0</v>
      </c>
      <c r="M31" s="231" t="b">
        <f t="shared" si="3"/>
        <v>0</v>
      </c>
      <c r="N31" s="232"/>
      <c r="O31" s="232"/>
      <c r="P31" s="232"/>
      <c r="Q31" s="232"/>
      <c r="R31" s="232"/>
      <c r="S31" s="232"/>
      <c r="T31" s="123"/>
      <c r="U31" s="123"/>
      <c r="V31" s="123"/>
      <c r="W31" s="232"/>
      <c r="X31" s="232"/>
      <c r="Y31" s="232"/>
      <c r="Z31" s="232"/>
      <c r="AA31" s="232"/>
      <c r="AB31" s="232"/>
      <c r="AC31" s="123"/>
      <c r="AD31" s="123"/>
      <c r="AE31" s="123"/>
      <c r="AF31" s="232"/>
      <c r="AG31" s="232"/>
      <c r="AH31" s="232"/>
      <c r="AI31" s="232"/>
      <c r="AJ31" s="232"/>
      <c r="AK31" s="232"/>
      <c r="AL31" s="123"/>
      <c r="AM31" s="123"/>
      <c r="AN31" s="123"/>
      <c r="AO31" s="232"/>
      <c r="AP31" s="232"/>
      <c r="AQ31" s="232"/>
      <c r="AR31" s="232"/>
      <c r="AS31" s="232"/>
      <c r="AT31" s="232"/>
      <c r="AU31" s="123"/>
      <c r="AV31" s="123"/>
      <c r="AW31" s="123"/>
      <c r="AX31" s="232"/>
      <c r="AY31" s="232"/>
      <c r="AZ31" s="232"/>
      <c r="BA31" s="232"/>
      <c r="BB31" s="232"/>
      <c r="BC31" s="232"/>
      <c r="BD31" s="123"/>
      <c r="BE31" s="123"/>
      <c r="BF31" s="123"/>
      <c r="BG31" s="232"/>
      <c r="BH31" s="232"/>
      <c r="BI31" s="232"/>
      <c r="BJ31" s="232"/>
      <c r="BK31" s="232"/>
      <c r="BL31" s="232"/>
      <c r="BM31" s="123"/>
      <c r="BN31" s="123"/>
      <c r="BO31" s="123"/>
      <c r="BP31" s="232"/>
      <c r="BQ31" s="232"/>
      <c r="BR31" s="232"/>
      <c r="BS31" s="232"/>
      <c r="BT31" s="232"/>
      <c r="BU31" s="232"/>
      <c r="BV31" s="123"/>
      <c r="BW31" s="123"/>
      <c r="BX31" s="123"/>
      <c r="BY31" s="232"/>
      <c r="BZ31" s="232"/>
      <c r="CA31" s="232"/>
      <c r="CB31" s="232"/>
      <c r="CC31" s="232"/>
      <c r="CD31" s="232"/>
      <c r="CE31" s="123"/>
      <c r="CF31" s="123"/>
      <c r="CG31" s="123"/>
      <c r="CH31" s="232"/>
      <c r="CI31" s="232"/>
      <c r="CJ31" s="232"/>
      <c r="CK31" s="232"/>
      <c r="CL31" s="232"/>
      <c r="CM31" s="232"/>
      <c r="CN31" s="233"/>
      <c r="CO31" s="136"/>
      <c r="CP31" s="121"/>
      <c r="CQ31" s="121"/>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G31" s="226"/>
      <c r="FH31" s="226"/>
      <c r="FI31" s="226"/>
      <c r="FJ31" s="226"/>
      <c r="FK31" s="226"/>
      <c r="FL31" s="226"/>
      <c r="FM31" s="226"/>
      <c r="FN31" s="226"/>
      <c r="FO31" s="226"/>
      <c r="FP31" s="226"/>
      <c r="FQ31" s="226"/>
      <c r="FR31" s="226"/>
      <c r="FS31" s="226"/>
      <c r="FT31" s="226"/>
      <c r="FU31" s="226"/>
      <c r="FV31" s="226"/>
      <c r="FW31" s="226"/>
      <c r="FX31" s="226"/>
      <c r="FY31" s="226"/>
      <c r="FZ31" s="226"/>
      <c r="GA31" s="226"/>
      <c r="GB31" s="226"/>
      <c r="GC31" s="226"/>
      <c r="GD31" s="226"/>
      <c r="GE31" s="226"/>
      <c r="GF31" s="226"/>
      <c r="GG31" s="226"/>
      <c r="GH31" s="226"/>
      <c r="GI31" s="226"/>
      <c r="GJ31" s="226"/>
      <c r="GK31" s="226"/>
      <c r="GL31" s="226"/>
    </row>
    <row r="32" spans="1:194" ht="50.1" customHeight="1" x14ac:dyDescent="0.2">
      <c r="A32" s="186" t="s">
        <v>546</v>
      </c>
      <c r="B32" s="235"/>
      <c r="C32" s="227">
        <f>SUM(COUNTIF('Gedragssignaleringslijsten v1'!C35,"X"),COUNTIF('v2'!C35,"X"),COUNTIF('v3'!C35,"X"),COUNTIF('v4'!C35,"X"),COUNTIF('v5'!C35,"X"),COUNTIF('v6'!C35,"X"),COUNTIF('v7'!C35,"X"),COUNTIF('v8'!C35,"X"),COUNTIF('v9'!C35,"X"),COUNTIF('v10'!C35,"X"),COUNTIF(ouders!C35,"X"),COUNTIF(leerling!C35,"X"),COUNTIF('v13'!C35,"X"),COUNTIF('v14'!C35,"X"),COUNTIF('v15'!C35,"X"))</f>
        <v>0</v>
      </c>
      <c r="D32" s="122" t="b">
        <f t="shared" si="2"/>
        <v>0</v>
      </c>
      <c r="E32" s="377" t="str">
        <f>IF(D32=FALSE,"",VLOOKUP(D32,lijst!$A304:'lijst'!$B305,2,TRUE))</f>
        <v/>
      </c>
      <c r="F32" s="378" t="str">
        <f>IF(D32=FALSE,"",VLOOKUP(D32,lijst!$A306:'lijst'!$B307,2,TRUE))</f>
        <v/>
      </c>
      <c r="G32" s="378" t="str">
        <f>IF(D32=FALSE,"",VLOOKUP(D32,lijst!$A308:'lijst'!$B309,2,TRUE))</f>
        <v/>
      </c>
      <c r="H32" s="378" t="str">
        <f>IF(D32=FALSE,"",VLOOKUP(D32,lijst!$A310:'lijst'!$B311,2,TRUE))</f>
        <v/>
      </c>
      <c r="I32" s="378" t="str">
        <f>IF(D32=FALSE,"",VLOOKUP(D32,lijst!$A312:'lijst'!$B313,2,TRUE))</f>
        <v/>
      </c>
      <c r="J32" s="379" t="str">
        <f>IF(D32=FALSE,"",VLOOKUP(D32,lijst!$A314:'lijst'!$B315,2,TRUE))</f>
        <v/>
      </c>
      <c r="K32" s="239"/>
      <c r="L32" s="230">
        <f>SUM(COUNTIF('Gedragssignaleringslijsten v1'!D35,"X"),COUNTIF('v2'!D35,"X"),COUNTIF('v3'!D35,"X"),COUNTIF('v4'!D35,"X"),COUNTIF('v5'!D35,"X"),COUNTIF('v6'!D35,"X"),COUNTIF('v7'!D35,"X"),COUNTIF('v8'!D35,"X"),COUNTIF('v9'!D35,"X"),COUNTIF('v10'!D35,"X"),COUNTIF(ouders!D35,"X"),COUNTIF(leerling!D35,"X"),COUNTIF('v13'!D35,"X"),COUNTIF('v14'!D35,"X"),COUNTIF('v15'!D35,"X"))</f>
        <v>0</v>
      </c>
      <c r="M32" s="231" t="b">
        <f t="shared" si="3"/>
        <v>0</v>
      </c>
      <c r="N32" s="232"/>
      <c r="O32" s="232"/>
      <c r="P32" s="232"/>
      <c r="Q32" s="232"/>
      <c r="R32" s="232"/>
      <c r="S32" s="232"/>
      <c r="T32" s="123"/>
      <c r="U32" s="123"/>
      <c r="V32" s="123"/>
      <c r="W32" s="232"/>
      <c r="X32" s="232"/>
      <c r="Y32" s="232"/>
      <c r="Z32" s="232"/>
      <c r="AA32" s="232"/>
      <c r="AB32" s="232"/>
      <c r="AC32" s="123"/>
      <c r="AD32" s="123"/>
      <c r="AE32" s="123"/>
      <c r="AF32" s="232"/>
      <c r="AG32" s="232"/>
      <c r="AH32" s="232"/>
      <c r="AI32" s="232"/>
      <c r="AJ32" s="232"/>
      <c r="AK32" s="232"/>
      <c r="AL32" s="123"/>
      <c r="AM32" s="123"/>
      <c r="AN32" s="123"/>
      <c r="AO32" s="232"/>
      <c r="AP32" s="232"/>
      <c r="AQ32" s="232"/>
      <c r="AR32" s="232"/>
      <c r="AS32" s="232"/>
      <c r="AT32" s="232"/>
      <c r="AU32" s="123"/>
      <c r="AV32" s="123"/>
      <c r="AW32" s="123"/>
      <c r="AX32" s="232"/>
      <c r="AY32" s="232"/>
      <c r="AZ32" s="232"/>
      <c r="BA32" s="232"/>
      <c r="BB32" s="232"/>
      <c r="BC32" s="232"/>
      <c r="BD32" s="123"/>
      <c r="BE32" s="123"/>
      <c r="BF32" s="123"/>
      <c r="BG32" s="232"/>
      <c r="BH32" s="232"/>
      <c r="BI32" s="232"/>
      <c r="BJ32" s="232"/>
      <c r="BK32" s="232"/>
      <c r="BL32" s="232"/>
      <c r="BM32" s="123"/>
      <c r="BN32" s="123"/>
      <c r="BO32" s="123"/>
      <c r="BP32" s="232"/>
      <c r="BQ32" s="232"/>
      <c r="BR32" s="232"/>
      <c r="BS32" s="232"/>
      <c r="BT32" s="232"/>
      <c r="BU32" s="232"/>
      <c r="BV32" s="123"/>
      <c r="BW32" s="123"/>
      <c r="BX32" s="123"/>
      <c r="BY32" s="232"/>
      <c r="BZ32" s="232"/>
      <c r="CA32" s="232"/>
      <c r="CB32" s="232"/>
      <c r="CC32" s="232"/>
      <c r="CD32" s="232"/>
      <c r="CE32" s="123"/>
      <c r="CF32" s="123"/>
      <c r="CG32" s="123"/>
      <c r="CH32" s="232"/>
      <c r="CI32" s="232"/>
      <c r="CJ32" s="232"/>
      <c r="CK32" s="232"/>
      <c r="CL32" s="232"/>
      <c r="CM32" s="232"/>
      <c r="CN32" s="233"/>
      <c r="CO32" s="136"/>
      <c r="CP32" s="121"/>
      <c r="CQ32" s="121"/>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226"/>
      <c r="EZ32" s="226"/>
      <c r="FA32" s="226"/>
      <c r="FB32" s="226"/>
      <c r="FC32" s="226"/>
      <c r="FD32" s="226"/>
      <c r="FE32" s="226"/>
      <c r="FF32" s="226"/>
      <c r="FG32" s="226"/>
      <c r="FH32" s="226"/>
      <c r="FI32" s="226"/>
      <c r="FJ32" s="226"/>
      <c r="FK32" s="226"/>
      <c r="FL32" s="226"/>
      <c r="FM32" s="226"/>
      <c r="FN32" s="226"/>
      <c r="FO32" s="226"/>
      <c r="FP32" s="226"/>
      <c r="FQ32" s="226"/>
      <c r="FR32" s="226"/>
      <c r="FS32" s="226"/>
      <c r="FT32" s="226"/>
      <c r="FU32" s="226"/>
      <c r="FV32" s="226"/>
      <c r="FW32" s="226"/>
      <c r="FX32" s="226"/>
      <c r="FY32" s="226"/>
      <c r="FZ32" s="226"/>
      <c r="GA32" s="226"/>
      <c r="GB32" s="226"/>
      <c r="GC32" s="226"/>
      <c r="GD32" s="226"/>
      <c r="GE32" s="226"/>
      <c r="GF32" s="226"/>
      <c r="GG32" s="226"/>
      <c r="GH32" s="226"/>
      <c r="GI32" s="226"/>
      <c r="GJ32" s="226"/>
      <c r="GK32" s="226"/>
      <c r="GL32" s="226"/>
    </row>
    <row r="33" spans="1:194" ht="50.1" customHeight="1" x14ac:dyDescent="0.2">
      <c r="A33" s="186" t="s">
        <v>547</v>
      </c>
      <c r="B33" s="235"/>
      <c r="C33" s="227">
        <f>SUM(COUNTIF('Gedragssignaleringslijsten v1'!C36,"X"),COUNTIF('v2'!C36,"X"),COUNTIF('v3'!C36,"X"),COUNTIF('v4'!C36,"X"),COUNTIF('v5'!C36,"X"),COUNTIF('v6'!C36,"X"),COUNTIF('v7'!C36,"X"),COUNTIF('v8'!C36,"X"),COUNTIF('v9'!C36,"X"),COUNTIF('v10'!C36,"X"),COUNTIF(ouders!C36,"X"),COUNTIF(leerling!C36,"X"),COUNTIF('v13'!C36,"X"),COUNTIF('v14'!C36,"X"),COUNTIF('v15'!C36,"X"))</f>
        <v>0</v>
      </c>
      <c r="D33" s="122" t="b">
        <f t="shared" si="2"/>
        <v>0</v>
      </c>
      <c r="E33" s="377" t="str">
        <f>IF(D33=FALSE,"",VLOOKUP(D33,lijst!$A316:'lijst'!$B317,2,TRUE))</f>
        <v/>
      </c>
      <c r="F33" s="378" t="str">
        <f>IF(D33=FALSE,"",VLOOKUP(D33,lijst!$A318:'lijst'!$B319,2,TRUE))</f>
        <v/>
      </c>
      <c r="G33" s="378" t="str">
        <f>IF(D33=FALSE,"",VLOOKUP(D33,lijst!$A320:'lijst'!$B321,2,TRUE))</f>
        <v/>
      </c>
      <c r="H33" s="378" t="str">
        <f>IF(D33=FALSE,"",VLOOKUP(D33,lijst!$A322:'lijst'!$B323,2,TRUE))</f>
        <v/>
      </c>
      <c r="I33" s="378" t="str">
        <f>IF(D33=FALSE,"",VLOOKUP(D33,lijst!$A324:'lijst'!$B325,2,TRUE))</f>
        <v/>
      </c>
      <c r="J33" s="379" t="str">
        <f>IF(D33=FALSE,"",VLOOKUP(D33,lijst!$A326:'lijst'!$B327,2,TRUE))</f>
        <v/>
      </c>
      <c r="K33" s="239"/>
      <c r="L33" s="230">
        <f>SUM(COUNTIF('Gedragssignaleringslijsten v1'!D36,"X"),COUNTIF('v2'!D36,"X"),COUNTIF('v3'!D36,"X"),COUNTIF('v4'!D36,"X"),COUNTIF('v5'!D36,"X"),COUNTIF('v6'!D36,"X"),COUNTIF('v7'!D36,"X"),COUNTIF('v8'!D36,"X"),COUNTIF('v9'!D36,"X"),COUNTIF('v10'!D36,"X"),COUNTIF(ouders!D36,"X"),COUNTIF(leerling!D36,"X"),COUNTIF('v13'!D36,"X"),COUNTIF('v14'!D36,"X"),COUNTIF('v15'!D36,"X"))</f>
        <v>0</v>
      </c>
      <c r="M33" s="231" t="b">
        <f t="shared" si="3"/>
        <v>0</v>
      </c>
      <c r="N33" s="232"/>
      <c r="O33" s="232"/>
      <c r="P33" s="232"/>
      <c r="Q33" s="232"/>
      <c r="R33" s="232"/>
      <c r="S33" s="232"/>
      <c r="T33" s="123"/>
      <c r="U33" s="123"/>
      <c r="V33" s="123"/>
      <c r="W33" s="232"/>
      <c r="X33" s="232"/>
      <c r="Y33" s="232"/>
      <c r="Z33" s="232"/>
      <c r="AA33" s="232"/>
      <c r="AB33" s="232"/>
      <c r="AC33" s="123"/>
      <c r="AD33" s="123"/>
      <c r="AE33" s="123"/>
      <c r="AF33" s="232"/>
      <c r="AG33" s="232"/>
      <c r="AH33" s="232"/>
      <c r="AI33" s="232"/>
      <c r="AJ33" s="232"/>
      <c r="AK33" s="232"/>
      <c r="AL33" s="123"/>
      <c r="AM33" s="123"/>
      <c r="AN33" s="123"/>
      <c r="AO33" s="232"/>
      <c r="AP33" s="232"/>
      <c r="AQ33" s="232"/>
      <c r="AR33" s="232"/>
      <c r="AS33" s="232"/>
      <c r="AT33" s="232"/>
      <c r="AU33" s="123"/>
      <c r="AV33" s="123"/>
      <c r="AW33" s="123"/>
      <c r="AX33" s="232"/>
      <c r="AY33" s="232"/>
      <c r="AZ33" s="232"/>
      <c r="BA33" s="232"/>
      <c r="BB33" s="232"/>
      <c r="BC33" s="232"/>
      <c r="BD33" s="123"/>
      <c r="BE33" s="123"/>
      <c r="BF33" s="123"/>
      <c r="BG33" s="232"/>
      <c r="BH33" s="232"/>
      <c r="BI33" s="232"/>
      <c r="BJ33" s="232"/>
      <c r="BK33" s="232"/>
      <c r="BL33" s="232"/>
      <c r="BM33" s="123"/>
      <c r="BN33" s="123"/>
      <c r="BO33" s="123"/>
      <c r="BP33" s="232"/>
      <c r="BQ33" s="232"/>
      <c r="BR33" s="232"/>
      <c r="BS33" s="232"/>
      <c r="BT33" s="232"/>
      <c r="BU33" s="232"/>
      <c r="BV33" s="123"/>
      <c r="BW33" s="123"/>
      <c r="BX33" s="123"/>
      <c r="BY33" s="232"/>
      <c r="BZ33" s="232"/>
      <c r="CA33" s="232"/>
      <c r="CB33" s="232"/>
      <c r="CC33" s="232"/>
      <c r="CD33" s="232"/>
      <c r="CE33" s="123"/>
      <c r="CF33" s="123"/>
      <c r="CG33" s="123"/>
      <c r="CH33" s="232"/>
      <c r="CI33" s="232"/>
      <c r="CJ33" s="232"/>
      <c r="CK33" s="232"/>
      <c r="CL33" s="232"/>
      <c r="CM33" s="232"/>
      <c r="CN33" s="233"/>
      <c r="CO33" s="136"/>
      <c r="CP33" s="121"/>
      <c r="CQ33" s="121"/>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c r="DW33" s="226"/>
      <c r="DX33" s="226"/>
      <c r="DY33" s="226"/>
      <c r="DZ33" s="226"/>
      <c r="EA33" s="226"/>
      <c r="EB33" s="226"/>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226"/>
      <c r="EZ33" s="226"/>
      <c r="FA33" s="226"/>
      <c r="FB33" s="226"/>
      <c r="FC33" s="226"/>
      <c r="FD33" s="226"/>
      <c r="FE33" s="226"/>
      <c r="FF33" s="226"/>
      <c r="FG33" s="226"/>
      <c r="FH33" s="226"/>
      <c r="FI33" s="226"/>
      <c r="FJ33" s="226"/>
      <c r="FK33" s="226"/>
      <c r="FL33" s="226"/>
      <c r="FM33" s="226"/>
      <c r="FN33" s="226"/>
      <c r="FO33" s="226"/>
      <c r="FP33" s="226"/>
      <c r="FQ33" s="226"/>
      <c r="FR33" s="226"/>
      <c r="FS33" s="226"/>
      <c r="FT33" s="226"/>
      <c r="FU33" s="226"/>
      <c r="FV33" s="226"/>
      <c r="FW33" s="226"/>
      <c r="FX33" s="226"/>
      <c r="FY33" s="226"/>
      <c r="FZ33" s="226"/>
      <c r="GA33" s="226"/>
      <c r="GB33" s="226"/>
      <c r="GC33" s="226"/>
      <c r="GD33" s="226"/>
      <c r="GE33" s="226"/>
      <c r="GF33" s="226"/>
      <c r="GG33" s="226"/>
      <c r="GH33" s="226"/>
      <c r="GI33" s="226"/>
      <c r="GJ33" s="226"/>
      <c r="GK33" s="226"/>
      <c r="GL33" s="226"/>
    </row>
    <row r="34" spans="1:194" ht="50.1" customHeight="1" x14ac:dyDescent="0.2">
      <c r="A34" s="186" t="s">
        <v>548</v>
      </c>
      <c r="B34" s="235"/>
      <c r="C34" s="227">
        <f>SUM(COUNTIF('Gedragssignaleringslijsten v1'!C37,"X"),COUNTIF('v2'!C37,"X"),COUNTIF('v3'!C37,"X"),COUNTIF('v4'!C37,"X"),COUNTIF('v5'!C37,"X"),COUNTIF('v6'!C37,"X"),COUNTIF('v7'!C37,"X"),COUNTIF('v8'!C37,"X"),COUNTIF('v9'!C37,"X"),COUNTIF('v10'!C37,"X"),COUNTIF(ouders!C37,"X"),COUNTIF(leerling!C37,"X"),COUNTIF('v13'!C37,"X"),COUNTIF('v14'!C37,"X"),COUNTIF('v15'!C37,"X"))</f>
        <v>0</v>
      </c>
      <c r="D34" s="122" t="b">
        <f t="shared" si="2"/>
        <v>0</v>
      </c>
      <c r="E34" s="377" t="str">
        <f>IF(D34=FALSE,"",VLOOKUP(D34,lijst!$A328:'lijst'!$B329,2,TRUE))</f>
        <v/>
      </c>
      <c r="F34" s="378" t="str">
        <f>IF(D34=FALSE,"",VLOOKUP(D34,lijst!$A330:'lijst'!$B331,2,TRUE))</f>
        <v/>
      </c>
      <c r="G34" s="378" t="str">
        <f>IF(D34=FALSE,"",VLOOKUP(D34,lijst!$A332:'lijst'!$B333,2,TRUE))</f>
        <v/>
      </c>
      <c r="H34" s="378" t="str">
        <f>IF(D34=FALSE,"",VLOOKUP(D34,lijst!$A334:'lijst'!$B335,2,TRUE))</f>
        <v/>
      </c>
      <c r="I34" s="378" t="str">
        <f>IF(D34=FALSE,"",VLOOKUP(D34,lijst!$A336:'lijst'!$B337,2,TRUE))</f>
        <v/>
      </c>
      <c r="J34" s="379" t="str">
        <f>IF(D34=FALSE,"",VLOOKUP(D34,lijst!$A338:'lijst'!$B339,2,TRUE))</f>
        <v/>
      </c>
      <c r="K34" s="239"/>
      <c r="L34" s="230">
        <f>SUM(COUNTIF('Gedragssignaleringslijsten v1'!D37,"X"),COUNTIF('v2'!D37,"X"),COUNTIF('v3'!D37,"X"),COUNTIF('v4'!D37,"X"),COUNTIF('v5'!D37,"X"),COUNTIF('v6'!D37,"X"),COUNTIF('v7'!D37,"X"),COUNTIF('v8'!D37,"X"),COUNTIF('v9'!D37,"X"),COUNTIF('v10'!D37,"X"),COUNTIF(ouders!D37,"X"),COUNTIF(leerling!D37,"X"),COUNTIF('v13'!D37,"X"),COUNTIF('v14'!D37,"X"),COUNTIF('v15'!D37,"X"))</f>
        <v>0</v>
      </c>
      <c r="M34" s="231" t="b">
        <f t="shared" si="3"/>
        <v>0</v>
      </c>
      <c r="N34" s="232"/>
      <c r="O34" s="232"/>
      <c r="P34" s="232"/>
      <c r="Q34" s="232"/>
      <c r="R34" s="232"/>
      <c r="S34" s="232"/>
      <c r="T34" s="123"/>
      <c r="U34" s="123"/>
      <c r="V34" s="123"/>
      <c r="W34" s="232"/>
      <c r="X34" s="232"/>
      <c r="Y34" s="232"/>
      <c r="Z34" s="232"/>
      <c r="AA34" s="232"/>
      <c r="AB34" s="232"/>
      <c r="AC34" s="123"/>
      <c r="AD34" s="123"/>
      <c r="AE34" s="123"/>
      <c r="AF34" s="232"/>
      <c r="AG34" s="232"/>
      <c r="AH34" s="232"/>
      <c r="AI34" s="232"/>
      <c r="AJ34" s="232"/>
      <c r="AK34" s="232"/>
      <c r="AL34" s="123"/>
      <c r="AM34" s="123"/>
      <c r="AN34" s="123"/>
      <c r="AO34" s="232"/>
      <c r="AP34" s="232"/>
      <c r="AQ34" s="232"/>
      <c r="AR34" s="232"/>
      <c r="AS34" s="232"/>
      <c r="AT34" s="232"/>
      <c r="AU34" s="123"/>
      <c r="AV34" s="123"/>
      <c r="AW34" s="123"/>
      <c r="AX34" s="232"/>
      <c r="AY34" s="232"/>
      <c r="AZ34" s="232"/>
      <c r="BA34" s="232"/>
      <c r="BB34" s="232"/>
      <c r="BC34" s="232"/>
      <c r="BD34" s="123"/>
      <c r="BE34" s="123"/>
      <c r="BF34" s="123"/>
      <c r="BG34" s="232"/>
      <c r="BH34" s="232"/>
      <c r="BI34" s="232"/>
      <c r="BJ34" s="232"/>
      <c r="BK34" s="232"/>
      <c r="BL34" s="232"/>
      <c r="BM34" s="123"/>
      <c r="BN34" s="123"/>
      <c r="BO34" s="123"/>
      <c r="BP34" s="232"/>
      <c r="BQ34" s="232"/>
      <c r="BR34" s="232"/>
      <c r="BS34" s="232"/>
      <c r="BT34" s="232"/>
      <c r="BU34" s="232"/>
      <c r="BV34" s="123"/>
      <c r="BW34" s="123"/>
      <c r="BX34" s="123"/>
      <c r="BY34" s="232"/>
      <c r="BZ34" s="232"/>
      <c r="CA34" s="232"/>
      <c r="CB34" s="232"/>
      <c r="CC34" s="232"/>
      <c r="CD34" s="232"/>
      <c r="CE34" s="123"/>
      <c r="CF34" s="123"/>
      <c r="CG34" s="123"/>
      <c r="CH34" s="232"/>
      <c r="CI34" s="232"/>
      <c r="CJ34" s="232"/>
      <c r="CK34" s="232"/>
      <c r="CL34" s="232"/>
      <c r="CM34" s="232"/>
      <c r="CN34" s="233"/>
      <c r="CO34" s="136"/>
      <c r="CP34" s="121"/>
      <c r="CQ34" s="121"/>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c r="DW34" s="226"/>
      <c r="DX34" s="226"/>
      <c r="DY34" s="226"/>
      <c r="DZ34" s="226"/>
      <c r="EA34" s="226"/>
      <c r="EB34" s="226"/>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226"/>
      <c r="EZ34" s="226"/>
      <c r="FA34" s="226"/>
      <c r="FB34" s="226"/>
      <c r="FC34" s="226"/>
      <c r="FD34" s="226"/>
      <c r="FE34" s="226"/>
      <c r="FF34" s="226"/>
      <c r="FG34" s="226"/>
      <c r="FH34" s="226"/>
      <c r="FI34" s="226"/>
      <c r="FJ34" s="226"/>
      <c r="FK34" s="226"/>
      <c r="FL34" s="226"/>
      <c r="FM34" s="226"/>
      <c r="FN34" s="226"/>
      <c r="FO34" s="226"/>
      <c r="FP34" s="226"/>
      <c r="FQ34" s="226"/>
      <c r="FR34" s="226"/>
      <c r="FS34" s="226"/>
      <c r="FT34" s="226"/>
      <c r="FU34" s="226"/>
      <c r="FV34" s="226"/>
      <c r="FW34" s="226"/>
      <c r="FX34" s="226"/>
      <c r="FY34" s="226"/>
      <c r="FZ34" s="226"/>
      <c r="GA34" s="226"/>
      <c r="GB34" s="226"/>
      <c r="GC34" s="226"/>
      <c r="GD34" s="226"/>
      <c r="GE34" s="226"/>
      <c r="GF34" s="226"/>
      <c r="GG34" s="226"/>
      <c r="GH34" s="226"/>
      <c r="GI34" s="226"/>
      <c r="GJ34" s="226"/>
      <c r="GK34" s="226"/>
      <c r="GL34" s="226"/>
    </row>
    <row r="35" spans="1:194" ht="50.1" customHeight="1" thickBot="1" x14ac:dyDescent="0.25">
      <c r="A35" s="187" t="s">
        <v>549</v>
      </c>
      <c r="B35" s="235"/>
      <c r="C35" s="227">
        <f>SUM(COUNTIF('Gedragssignaleringslijsten v1'!C38,"X"),COUNTIF('v2'!C38,"X"),COUNTIF('v3'!C38,"X"),COUNTIF('v4'!C38,"X"),COUNTIF('v5'!C38,"X"),COUNTIF('v6'!C38,"X"),COUNTIF('v7'!C38,"X"),COUNTIF('v8'!C38,"X"),COUNTIF('v9'!C38,"X"),COUNTIF('v10'!C38,"X"),COUNTIF(ouders!C38,"X"),COUNTIF(leerling!C38,"X"),COUNTIF('v13'!C38,"X"),COUNTIF('v14'!C38,"X"),COUNTIF('v15'!C38,"X"))</f>
        <v>0</v>
      </c>
      <c r="D35" s="122" t="b">
        <f t="shared" si="2"/>
        <v>0</v>
      </c>
      <c r="E35" s="380" t="str">
        <f>IF(D35=FALSE,"",VLOOKUP(D35,lijst!$A340:'lijst'!$B341,2,TRUE))</f>
        <v/>
      </c>
      <c r="F35" s="381" t="str">
        <f>IF(D35=FALSE,"",VLOOKUP(D35,lijst!$A342:'lijst'!$B343,2,TRUE))</f>
        <v/>
      </c>
      <c r="G35" s="381" t="str">
        <f>IF(D35=FALSE,"",VLOOKUP(D35,lijst!$A344:'lijst'!$B345,2,TRUE))</f>
        <v/>
      </c>
      <c r="H35" s="381" t="str">
        <f>IF(D35=FALSE,"",VLOOKUP(D35,lijst!$A346:'lijst'!$B347,2,TRUE))</f>
        <v/>
      </c>
      <c r="I35" s="381" t="str">
        <f>IF(D35=FALSE,"",VLOOKUP(D35,lijst!$A348:'lijst'!$B349,2,TRUE))</f>
        <v/>
      </c>
      <c r="J35" s="382" t="str">
        <f>IF(D35=FALSE,"",VLOOKUP(D35,lijst!$A350:'lijst'!$B351,2,TRUE))</f>
        <v/>
      </c>
      <c r="K35" s="239"/>
      <c r="L35" s="230">
        <f>SUM(COUNTIF('Gedragssignaleringslijsten v1'!D38,"X"),COUNTIF('v2'!D38,"X"),COUNTIF('v3'!D38,"X"),COUNTIF('v4'!D38,"X"),COUNTIF('v5'!D38,"X"),COUNTIF('v6'!D38,"X"),COUNTIF('v7'!D38,"X"),COUNTIF('v8'!D38,"X"),COUNTIF('v9'!D38,"X"),COUNTIF('v10'!D38,"X"),COUNTIF(ouders!D38,"X"),COUNTIF(leerling!D38,"X"),COUNTIF('v13'!D38,"X"),COUNTIF('v14'!D38,"X"),COUNTIF('v15'!D38,"X"))</f>
        <v>0</v>
      </c>
      <c r="M35" s="231" t="b">
        <f t="shared" si="3"/>
        <v>0</v>
      </c>
      <c r="N35" s="232"/>
      <c r="O35" s="232"/>
      <c r="P35" s="232"/>
      <c r="Q35" s="232"/>
      <c r="R35" s="232"/>
      <c r="S35" s="232"/>
      <c r="T35" s="123"/>
      <c r="U35" s="123"/>
      <c r="V35" s="123"/>
      <c r="W35" s="232"/>
      <c r="X35" s="232"/>
      <c r="Y35" s="232"/>
      <c r="Z35" s="232"/>
      <c r="AA35" s="232"/>
      <c r="AB35" s="232"/>
      <c r="AC35" s="123"/>
      <c r="AD35" s="123"/>
      <c r="AE35" s="123"/>
      <c r="AF35" s="232"/>
      <c r="AG35" s="232"/>
      <c r="AH35" s="232"/>
      <c r="AI35" s="232"/>
      <c r="AJ35" s="232"/>
      <c r="AK35" s="232"/>
      <c r="AL35" s="123"/>
      <c r="AM35" s="123"/>
      <c r="AN35" s="123"/>
      <c r="AO35" s="232"/>
      <c r="AP35" s="232"/>
      <c r="AQ35" s="232"/>
      <c r="AR35" s="232"/>
      <c r="AS35" s="232"/>
      <c r="AT35" s="232"/>
      <c r="AU35" s="123"/>
      <c r="AV35" s="123"/>
      <c r="AW35" s="123"/>
      <c r="AX35" s="232"/>
      <c r="AY35" s="232"/>
      <c r="AZ35" s="232"/>
      <c r="BA35" s="232"/>
      <c r="BB35" s="232"/>
      <c r="BC35" s="232"/>
      <c r="BD35" s="123"/>
      <c r="BE35" s="123"/>
      <c r="BF35" s="123"/>
      <c r="BG35" s="232"/>
      <c r="BH35" s="232"/>
      <c r="BI35" s="232"/>
      <c r="BJ35" s="232"/>
      <c r="BK35" s="232"/>
      <c r="BL35" s="232"/>
      <c r="BM35" s="123"/>
      <c r="BN35" s="123"/>
      <c r="BO35" s="123"/>
      <c r="BP35" s="232"/>
      <c r="BQ35" s="232"/>
      <c r="BR35" s="232"/>
      <c r="BS35" s="232"/>
      <c r="BT35" s="232"/>
      <c r="BU35" s="232"/>
      <c r="BV35" s="123"/>
      <c r="BW35" s="123"/>
      <c r="BX35" s="123"/>
      <c r="BY35" s="232"/>
      <c r="BZ35" s="232"/>
      <c r="CA35" s="232"/>
      <c r="CB35" s="232"/>
      <c r="CC35" s="232"/>
      <c r="CD35" s="232"/>
      <c r="CE35" s="123"/>
      <c r="CF35" s="123"/>
      <c r="CG35" s="123"/>
      <c r="CH35" s="232"/>
      <c r="CI35" s="232"/>
      <c r="CJ35" s="232"/>
      <c r="CK35" s="232"/>
      <c r="CL35" s="232"/>
      <c r="CM35" s="232"/>
      <c r="CN35" s="233"/>
      <c r="CO35" s="136"/>
      <c r="CP35" s="121"/>
      <c r="CQ35" s="121"/>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c r="DW35" s="226"/>
      <c r="DX35" s="226"/>
      <c r="DY35" s="226"/>
      <c r="DZ35" s="226"/>
      <c r="EA35" s="226"/>
      <c r="EB35" s="226"/>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G35" s="226"/>
      <c r="FH35" s="226"/>
      <c r="FI35" s="226"/>
      <c r="FJ35" s="226"/>
      <c r="FK35" s="226"/>
      <c r="FL35" s="226"/>
      <c r="FM35" s="226"/>
      <c r="FN35" s="226"/>
      <c r="FO35" s="226"/>
      <c r="FP35" s="226"/>
      <c r="FQ35" s="226"/>
      <c r="FR35" s="226"/>
      <c r="FS35" s="226"/>
      <c r="FT35" s="226"/>
      <c r="FU35" s="226"/>
      <c r="FV35" s="226"/>
      <c r="FW35" s="226"/>
      <c r="FX35" s="226"/>
      <c r="FY35" s="226"/>
      <c r="FZ35" s="226"/>
      <c r="GA35" s="226"/>
      <c r="GB35" s="226"/>
      <c r="GC35" s="226"/>
      <c r="GD35" s="226"/>
      <c r="GE35" s="226"/>
      <c r="GF35" s="226"/>
      <c r="GG35" s="226"/>
      <c r="GH35" s="226"/>
      <c r="GI35" s="226"/>
      <c r="GJ35" s="226"/>
      <c r="GK35" s="226"/>
      <c r="GL35" s="226"/>
    </row>
    <row r="36" spans="1:194" ht="16.5" customHeight="1" thickBot="1" x14ac:dyDescent="0.25">
      <c r="A36" s="217" t="s">
        <v>206</v>
      </c>
      <c r="B36" s="236"/>
      <c r="C36" s="227"/>
      <c r="D36" s="227"/>
      <c r="E36" s="387"/>
      <c r="F36" s="387"/>
      <c r="G36" s="387"/>
      <c r="H36" s="387"/>
      <c r="I36" s="387"/>
      <c r="J36" s="387"/>
      <c r="K36" s="239"/>
      <c r="L36" s="230"/>
      <c r="M36" s="231"/>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c r="CC36" s="123"/>
      <c r="CD36" s="123"/>
      <c r="CE36" s="123"/>
      <c r="CF36" s="123"/>
      <c r="CG36" s="123"/>
      <c r="CH36" s="123"/>
      <c r="CI36" s="123"/>
      <c r="CJ36" s="123"/>
      <c r="CK36" s="123"/>
      <c r="CL36" s="123"/>
      <c r="CM36" s="123"/>
      <c r="CN36" s="233"/>
      <c r="CO36" s="136"/>
      <c r="CP36" s="121"/>
      <c r="CQ36" s="121"/>
      <c r="CR36" s="226"/>
      <c r="CS36" s="226"/>
      <c r="CT36" s="226"/>
      <c r="CU36" s="226"/>
      <c r="CV36" s="226"/>
      <c r="CW36" s="226"/>
      <c r="CX36" s="226"/>
      <c r="CY36" s="226"/>
      <c r="CZ36" s="226"/>
      <c r="DA36" s="226"/>
      <c r="DB36" s="226"/>
      <c r="DC36" s="226"/>
      <c r="DD36" s="226"/>
      <c r="DE36" s="226"/>
      <c r="DF36" s="226"/>
      <c r="DG36" s="226"/>
      <c r="DH36" s="226"/>
      <c r="DI36" s="226"/>
      <c r="DJ36" s="226"/>
      <c r="DK36" s="226"/>
      <c r="DL36" s="226"/>
      <c r="DM36" s="226"/>
      <c r="DN36" s="226"/>
      <c r="DO36" s="226"/>
      <c r="DP36" s="226"/>
      <c r="DQ36" s="226"/>
      <c r="DR36" s="226"/>
      <c r="DS36" s="226"/>
      <c r="DT36" s="226"/>
      <c r="DU36" s="226"/>
      <c r="DV36" s="226"/>
      <c r="DW36" s="226"/>
      <c r="DX36" s="226"/>
      <c r="DY36" s="226"/>
      <c r="DZ36" s="226"/>
      <c r="EA36" s="226"/>
      <c r="EB36" s="226"/>
      <c r="EC36" s="226"/>
      <c r="ED36" s="226"/>
      <c r="EE36" s="226"/>
      <c r="EF36" s="226"/>
      <c r="EG36" s="226"/>
      <c r="EH36" s="226"/>
      <c r="EI36" s="226"/>
      <c r="EJ36" s="226"/>
      <c r="EK36" s="226"/>
      <c r="EL36" s="226"/>
      <c r="EM36" s="226"/>
      <c r="EN36" s="226"/>
      <c r="EO36" s="226"/>
      <c r="EP36" s="226"/>
      <c r="EQ36" s="226"/>
      <c r="ER36" s="226"/>
      <c r="ES36" s="226"/>
      <c r="ET36" s="226"/>
      <c r="EU36" s="226"/>
      <c r="EV36" s="226"/>
      <c r="EW36" s="226"/>
      <c r="EX36" s="226"/>
      <c r="EY36" s="226"/>
      <c r="EZ36" s="226"/>
      <c r="FA36" s="226"/>
      <c r="FB36" s="226"/>
      <c r="FC36" s="226"/>
      <c r="FD36" s="226"/>
      <c r="FE36" s="226"/>
      <c r="FF36" s="226"/>
      <c r="FG36" s="226"/>
      <c r="FH36" s="226"/>
      <c r="FI36" s="226"/>
      <c r="FJ36" s="226"/>
      <c r="FK36" s="226"/>
      <c r="FL36" s="226"/>
      <c r="FM36" s="226"/>
      <c r="FN36" s="226"/>
      <c r="FO36" s="226"/>
      <c r="FP36" s="226"/>
      <c r="FQ36" s="226"/>
      <c r="FR36" s="226"/>
      <c r="FS36" s="226"/>
      <c r="FT36" s="226"/>
      <c r="FU36" s="226"/>
      <c r="FV36" s="226"/>
      <c r="FW36" s="226"/>
      <c r="FX36" s="226"/>
      <c r="FY36" s="226"/>
      <c r="FZ36" s="226"/>
      <c r="GA36" s="226"/>
      <c r="GB36" s="226"/>
      <c r="GC36" s="226"/>
      <c r="GD36" s="226"/>
      <c r="GE36" s="226"/>
      <c r="GF36" s="226"/>
      <c r="GG36" s="226"/>
      <c r="GH36" s="226"/>
      <c r="GI36" s="226"/>
      <c r="GJ36" s="226"/>
      <c r="GK36" s="226"/>
      <c r="GL36" s="226"/>
    </row>
    <row r="37" spans="1:194" ht="50.1" customHeight="1" x14ac:dyDescent="0.2">
      <c r="A37" s="185" t="s">
        <v>550</v>
      </c>
      <c r="B37" s="235"/>
      <c r="C37" s="227">
        <f>SUM(COUNTIF('Gedragssignaleringslijsten v1'!C40,"X"),COUNTIF('v2'!C40,"X"),COUNTIF('v3'!C40,"X"),COUNTIF('v4'!C40,"X"),COUNTIF('v5'!C40,"X"),COUNTIF('v6'!C40,"X"),COUNTIF('v7'!C40,"X"),COUNTIF('v8'!C40,"X"),COUNTIF('v9'!C40,"X"),COUNTIF('v10'!C40,"X"),COUNTIF(ouders!C40,"X"),COUNTIF(leerling!C40,"X"),COUNTIF('v13'!C40,"X"),COUNTIF('v14'!C40,"X"),COUNTIF('v15'!C40,"X"))</f>
        <v>0</v>
      </c>
      <c r="D37" s="122" t="b">
        <f>IF(C37&gt;C$1/30, TRUE)</f>
        <v>0</v>
      </c>
      <c r="E37" s="374" t="str">
        <f>IF(D37=FALSE,"",VLOOKUP(D37,lijst!$A352:'lijst'!$B353,2,TRUE))</f>
        <v/>
      </c>
      <c r="F37" s="375" t="str">
        <f>IF(D37=FALSE,"",VLOOKUP(D37,lijst!$A354:'lijst'!$B355,2,TRUE))</f>
        <v/>
      </c>
      <c r="G37" s="375" t="str">
        <f>IF(D37=FALSE,"",VLOOKUP(D37,lijst!$A356:'lijst'!$B357,2,TRUE))</f>
        <v/>
      </c>
      <c r="H37" s="375" t="str">
        <f>IF(D37=FALSE,"",VLOOKUP(D37,lijst!$A358:'lijst'!$B359,2,TRUE))</f>
        <v/>
      </c>
      <c r="I37" s="375" t="str">
        <f>IF(D37=FALSE,"",VLOOKUP(D37,lijst!$A360:'lijst'!$B361,2,TRUE))</f>
        <v/>
      </c>
      <c r="J37" s="376" t="str">
        <f>IF(D37=FALSE,"",VLOOKUP(D37,lijst!$A362:'lijst'!$B363,2,TRUE))</f>
        <v/>
      </c>
      <c r="K37" s="240"/>
      <c r="L37" s="230">
        <f>SUM(COUNTIF('Gedragssignaleringslijsten v1'!D40,"X"),COUNTIF('v2'!D40,"X"),COUNTIF('v3'!D40,"X"),COUNTIF('v4'!D40,"X"),COUNTIF('v5'!D40,"X"),COUNTIF('v6'!D40,"X"),COUNTIF('v7'!D40,"X"),COUNTIF('v8'!D40,"X"),COUNTIF('v9'!D40,"X"),COUNTIF('v10'!D40,"X"),COUNTIF(ouders!D40,"X"),COUNTIF(leerling!D40,"X"),COUNTIF('v13'!D40,"X"),COUNTIF('v14'!D40,"X"),COUNTIF('v15'!D40,"X"))</f>
        <v>0</v>
      </c>
      <c r="M37" s="231" t="b">
        <f t="shared" ref="M37:M47" si="4">IF(L37&gt;L$1/20, TRUE)</f>
        <v>0</v>
      </c>
      <c r="N37" s="232"/>
      <c r="O37" s="232"/>
      <c r="P37" s="232"/>
      <c r="Q37" s="232"/>
      <c r="R37" s="232"/>
      <c r="S37" s="232"/>
      <c r="T37" s="123"/>
      <c r="U37" s="123"/>
      <c r="V37" s="123"/>
      <c r="W37" s="232"/>
      <c r="X37" s="232"/>
      <c r="Y37" s="232"/>
      <c r="Z37" s="232"/>
      <c r="AA37" s="232"/>
      <c r="AB37" s="232"/>
      <c r="AC37" s="123"/>
      <c r="AD37" s="123"/>
      <c r="AE37" s="123"/>
      <c r="AF37" s="232"/>
      <c r="AG37" s="232"/>
      <c r="AH37" s="232"/>
      <c r="AI37" s="232"/>
      <c r="AJ37" s="232"/>
      <c r="AK37" s="232"/>
      <c r="AL37" s="123"/>
      <c r="AM37" s="123"/>
      <c r="AN37" s="123"/>
      <c r="AO37" s="232"/>
      <c r="AP37" s="232"/>
      <c r="AQ37" s="232"/>
      <c r="AR37" s="232"/>
      <c r="AS37" s="232"/>
      <c r="AT37" s="232"/>
      <c r="AU37" s="123"/>
      <c r="AV37" s="123"/>
      <c r="AW37" s="123"/>
      <c r="AX37" s="232"/>
      <c r="AY37" s="232"/>
      <c r="AZ37" s="232"/>
      <c r="BA37" s="232"/>
      <c r="BB37" s="232"/>
      <c r="BC37" s="232"/>
      <c r="BD37" s="123"/>
      <c r="BE37" s="123"/>
      <c r="BF37" s="123"/>
      <c r="BG37" s="232"/>
      <c r="BH37" s="232"/>
      <c r="BI37" s="232"/>
      <c r="BJ37" s="232"/>
      <c r="BK37" s="232"/>
      <c r="BL37" s="232"/>
      <c r="BM37" s="123"/>
      <c r="BN37" s="123"/>
      <c r="BO37" s="123"/>
      <c r="BP37" s="232"/>
      <c r="BQ37" s="232"/>
      <c r="BR37" s="232"/>
      <c r="BS37" s="232"/>
      <c r="BT37" s="232"/>
      <c r="BU37" s="232"/>
      <c r="BV37" s="123"/>
      <c r="BW37" s="123"/>
      <c r="BX37" s="123"/>
      <c r="BY37" s="232"/>
      <c r="BZ37" s="232"/>
      <c r="CA37" s="232"/>
      <c r="CB37" s="232"/>
      <c r="CC37" s="232"/>
      <c r="CD37" s="232"/>
      <c r="CE37" s="123"/>
      <c r="CF37" s="123"/>
      <c r="CG37" s="123"/>
      <c r="CH37" s="232"/>
      <c r="CI37" s="232"/>
      <c r="CJ37" s="232"/>
      <c r="CK37" s="232"/>
      <c r="CL37" s="232"/>
      <c r="CM37" s="232"/>
      <c r="CN37" s="233"/>
      <c r="CO37" s="136"/>
      <c r="CP37" s="121"/>
      <c r="CQ37" s="121"/>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c r="DW37" s="226"/>
      <c r="DX37" s="226"/>
      <c r="DY37" s="226"/>
      <c r="DZ37" s="226"/>
      <c r="EA37" s="226"/>
      <c r="EB37" s="226"/>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226"/>
      <c r="EZ37" s="226"/>
      <c r="FA37" s="226"/>
      <c r="FB37" s="226"/>
      <c r="FC37" s="226"/>
      <c r="FD37" s="226"/>
      <c r="FE37" s="226"/>
      <c r="FF37" s="226"/>
      <c r="FG37" s="226"/>
      <c r="FH37" s="226"/>
      <c r="FI37" s="226"/>
      <c r="FJ37" s="226"/>
      <c r="FK37" s="226"/>
      <c r="FL37" s="226"/>
      <c r="FM37" s="226"/>
      <c r="FN37" s="226"/>
      <c r="FO37" s="226"/>
      <c r="FP37" s="226"/>
      <c r="FQ37" s="226"/>
      <c r="FR37" s="226"/>
      <c r="FS37" s="226"/>
      <c r="FT37" s="226"/>
      <c r="FU37" s="226"/>
      <c r="FV37" s="226"/>
      <c r="FW37" s="226"/>
      <c r="FX37" s="226"/>
      <c r="FY37" s="226"/>
      <c r="FZ37" s="226"/>
      <c r="GA37" s="226"/>
      <c r="GB37" s="226"/>
      <c r="GC37" s="226"/>
      <c r="GD37" s="226"/>
      <c r="GE37" s="226"/>
      <c r="GF37" s="226"/>
      <c r="GG37" s="226"/>
      <c r="GH37" s="226"/>
      <c r="GI37" s="226"/>
      <c r="GJ37" s="226"/>
      <c r="GK37" s="226"/>
      <c r="GL37" s="226"/>
    </row>
    <row r="38" spans="1:194" ht="50.1" customHeight="1" x14ac:dyDescent="0.2">
      <c r="A38" s="186" t="s">
        <v>551</v>
      </c>
      <c r="B38" s="235"/>
      <c r="C38" s="227">
        <f>SUM(COUNTIF('Gedragssignaleringslijsten v1'!C41,"X"),COUNTIF('v2'!C41,"X"),COUNTIF('v3'!C41,"X"),COUNTIF('v4'!C41,"X"),COUNTIF('v5'!C41,"X"),COUNTIF('v6'!C41,"X"),COUNTIF('v7'!C41,"X"),COUNTIF('v8'!C41,"X"),COUNTIF('v9'!C41,"X"),COUNTIF('v10'!C41,"X"),COUNTIF(ouders!C41,"X"),COUNTIF(leerling!C41,"X"),COUNTIF('v13'!C41,"X"),COUNTIF('v14'!C41,"X"),COUNTIF('v15'!C41,"X"))</f>
        <v>0</v>
      </c>
      <c r="D38" s="122" t="b">
        <f>IF(C38&gt;C$1/30,TRUE)</f>
        <v>0</v>
      </c>
      <c r="E38" s="377" t="str">
        <f>IF(D38=FALSE,"",VLOOKUP(D38,lijst!$A364:'lijst'!$B365,2,TRUE))</f>
        <v/>
      </c>
      <c r="F38" s="378" t="str">
        <f>IF(D38=FALSE,"",VLOOKUP(D38,lijst!$A366:'lijst'!$B367,2,TRUE))</f>
        <v/>
      </c>
      <c r="G38" s="378" t="str">
        <f>IF(D38=FALSE,"",VLOOKUP(D38,lijst!$A368:'lijst'!$B369,2,TRUE))</f>
        <v/>
      </c>
      <c r="H38" s="378" t="str">
        <f>IF(D38=FALSE,"",VLOOKUP(D38,lijst!$A370:'lijst'!$B371,2,TRUE))</f>
        <v/>
      </c>
      <c r="I38" s="378" t="str">
        <f>IF(D38=FALSE,"",VLOOKUP(D38,lijst!$A372:'lijst'!$B373,2,TRUE))</f>
        <v/>
      </c>
      <c r="J38" s="379" t="str">
        <f>IF(D38=FALSE,"",VLOOKUP(D38,lijst!$A374:'lijst'!$B375,2,TRUE))</f>
        <v/>
      </c>
      <c r="K38" s="240"/>
      <c r="L38" s="230">
        <f>SUM(COUNTIF('Gedragssignaleringslijsten v1'!D41,"X"),COUNTIF('v2'!D41,"X"),COUNTIF('v3'!D41,"X"),COUNTIF('v4'!D41,"X"),COUNTIF('v5'!D41,"X"),COUNTIF('v6'!D41,"X"),COUNTIF('v7'!D41,"X"),COUNTIF('v8'!D41,"X"),COUNTIF('v9'!D41,"X"),COUNTIF('v10'!D41,"X"),COUNTIF(ouders!D41,"X"),COUNTIF(leerling!D41,"X"),COUNTIF('v13'!D41,"X"),COUNTIF('v14'!D41,"X"),COUNTIF('v15'!D41,"X"))</f>
        <v>0</v>
      </c>
      <c r="M38" s="231" t="b">
        <f t="shared" si="4"/>
        <v>0</v>
      </c>
      <c r="N38" s="232"/>
      <c r="O38" s="232"/>
      <c r="P38" s="232"/>
      <c r="Q38" s="232"/>
      <c r="R38" s="232"/>
      <c r="S38" s="232"/>
      <c r="T38" s="123"/>
      <c r="U38" s="123"/>
      <c r="V38" s="123"/>
      <c r="W38" s="232"/>
      <c r="X38" s="232"/>
      <c r="Y38" s="232"/>
      <c r="Z38" s="232"/>
      <c r="AA38" s="232"/>
      <c r="AB38" s="232"/>
      <c r="AC38" s="123"/>
      <c r="AD38" s="123"/>
      <c r="AE38" s="123"/>
      <c r="AF38" s="232"/>
      <c r="AG38" s="232"/>
      <c r="AH38" s="232"/>
      <c r="AI38" s="232"/>
      <c r="AJ38" s="232"/>
      <c r="AK38" s="232"/>
      <c r="AL38" s="123"/>
      <c r="AM38" s="123"/>
      <c r="AN38" s="123"/>
      <c r="AO38" s="232"/>
      <c r="AP38" s="232"/>
      <c r="AQ38" s="232"/>
      <c r="AR38" s="232"/>
      <c r="AS38" s="232"/>
      <c r="AT38" s="232"/>
      <c r="AU38" s="123"/>
      <c r="AV38" s="123"/>
      <c r="AW38" s="123"/>
      <c r="AX38" s="232"/>
      <c r="AY38" s="232"/>
      <c r="AZ38" s="232"/>
      <c r="BA38" s="232"/>
      <c r="BB38" s="232"/>
      <c r="BC38" s="232"/>
      <c r="BD38" s="123"/>
      <c r="BE38" s="123"/>
      <c r="BF38" s="123"/>
      <c r="BG38" s="232"/>
      <c r="BH38" s="232"/>
      <c r="BI38" s="232"/>
      <c r="BJ38" s="232"/>
      <c r="BK38" s="232"/>
      <c r="BL38" s="232"/>
      <c r="BM38" s="123"/>
      <c r="BN38" s="123"/>
      <c r="BO38" s="123"/>
      <c r="BP38" s="232"/>
      <c r="BQ38" s="232"/>
      <c r="BR38" s="232"/>
      <c r="BS38" s="232"/>
      <c r="BT38" s="232"/>
      <c r="BU38" s="232"/>
      <c r="BV38" s="123"/>
      <c r="BW38" s="123"/>
      <c r="BX38" s="123"/>
      <c r="BY38" s="232"/>
      <c r="BZ38" s="232"/>
      <c r="CA38" s="232"/>
      <c r="CB38" s="232"/>
      <c r="CC38" s="232"/>
      <c r="CD38" s="232"/>
      <c r="CE38" s="123"/>
      <c r="CF38" s="123"/>
      <c r="CG38" s="123"/>
      <c r="CH38" s="232"/>
      <c r="CI38" s="232"/>
      <c r="CJ38" s="232"/>
      <c r="CK38" s="232"/>
      <c r="CL38" s="232"/>
      <c r="CM38" s="232"/>
      <c r="CN38" s="233"/>
      <c r="CO38" s="136"/>
      <c r="CP38" s="121"/>
      <c r="CQ38" s="121"/>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c r="DW38" s="226"/>
      <c r="DX38" s="226"/>
      <c r="DY38" s="226"/>
      <c r="DZ38" s="226"/>
      <c r="EA38" s="226"/>
      <c r="EB38" s="226"/>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226"/>
      <c r="EZ38" s="226"/>
      <c r="FA38" s="226"/>
      <c r="FB38" s="226"/>
      <c r="FC38" s="226"/>
      <c r="FD38" s="226"/>
      <c r="FE38" s="226"/>
      <c r="FF38" s="226"/>
      <c r="FG38" s="226"/>
      <c r="FH38" s="226"/>
      <c r="FI38" s="226"/>
      <c r="FJ38" s="226"/>
      <c r="FK38" s="226"/>
      <c r="FL38" s="226"/>
      <c r="FM38" s="226"/>
      <c r="FN38" s="226"/>
      <c r="FO38" s="226"/>
      <c r="FP38" s="226"/>
      <c r="FQ38" s="226"/>
      <c r="FR38" s="226"/>
      <c r="FS38" s="226"/>
      <c r="FT38" s="226"/>
      <c r="FU38" s="226"/>
      <c r="FV38" s="226"/>
      <c r="FW38" s="226"/>
      <c r="FX38" s="226"/>
      <c r="FY38" s="226"/>
      <c r="FZ38" s="226"/>
      <c r="GA38" s="226"/>
      <c r="GB38" s="226"/>
      <c r="GC38" s="226"/>
      <c r="GD38" s="226"/>
      <c r="GE38" s="226"/>
      <c r="GF38" s="226"/>
      <c r="GG38" s="226"/>
      <c r="GH38" s="226"/>
      <c r="GI38" s="226"/>
      <c r="GJ38" s="226"/>
      <c r="GK38" s="226"/>
      <c r="GL38" s="226"/>
    </row>
    <row r="39" spans="1:194" ht="50.1" customHeight="1" x14ac:dyDescent="0.2">
      <c r="A39" s="186" t="s">
        <v>552</v>
      </c>
      <c r="B39" s="235"/>
      <c r="C39" s="227">
        <f>SUM(COUNTIF('Gedragssignaleringslijsten v1'!C42,"X"),COUNTIF('v2'!C42,"X"),COUNTIF('v3'!C42,"X"),COUNTIF('v4'!C42,"X"),COUNTIF('v5'!C42,"X"),COUNTIF('v6'!C42,"X"),COUNTIF('v7'!C42,"X"),COUNTIF('v8'!C42,"X"),COUNTIF('v9'!C42,"X"),COUNTIF('v10'!C42,"X"),COUNTIF(ouders!C42,"X"),COUNTIF(leerling!C42,"X"),COUNTIF('v13'!C42,"X"),COUNTIF('v14'!C42,"X"),COUNTIF('v15'!C42,"X"))</f>
        <v>0</v>
      </c>
      <c r="D39" s="122" t="b">
        <f t="shared" ref="D39:D47" si="5">IF(C39&gt;C$1/30, TRUE)</f>
        <v>0</v>
      </c>
      <c r="E39" s="377" t="str">
        <f>IF(D39=FALSE,"",VLOOKUP(D39,lijst!$A376:'lijst'!$B377,2,TRUE))</f>
        <v/>
      </c>
      <c r="F39" s="378" t="str">
        <f>IF(D39=FALSE,"",VLOOKUP(D39,lijst!$A378:'lijst'!$B379,2,TRUE))</f>
        <v/>
      </c>
      <c r="G39" s="378" t="str">
        <f>IF(D39=FALSE,"",VLOOKUP(D39,lijst!$A380:'lijst'!$B381,2,TRUE))</f>
        <v/>
      </c>
      <c r="H39" s="378" t="str">
        <f>IF(D39=FALSE,"",VLOOKUP(D39,lijst!$A382:'lijst'!$B383,2,TRUE))</f>
        <v/>
      </c>
      <c r="I39" s="378" t="str">
        <f>IF(D39=FALSE,"",VLOOKUP(D39,lijst!$A384:'lijst'!$B385,2,TRUE))</f>
        <v/>
      </c>
      <c r="J39" s="379" t="str">
        <f>IF(D39=FALSE,"",VLOOKUP(D39,lijst!$A386:'lijst'!$B387,2,TRUE))</f>
        <v/>
      </c>
      <c r="K39" s="239"/>
      <c r="L39" s="230">
        <f>SUM(COUNTIF('Gedragssignaleringslijsten v1'!D42,"X"),COUNTIF('v2'!D42,"X"),COUNTIF('v3'!D42,"X"),COUNTIF('v4'!D42,"X"),COUNTIF('v5'!D42,"X"),COUNTIF('v6'!D42,"X"),COUNTIF('v7'!D42,"X"),COUNTIF('v8'!D42,"X"),COUNTIF('v9'!D42,"X"),COUNTIF('v10'!D42,"X"),COUNTIF(ouders!D42,"X"),COUNTIF(leerling!D42,"X"),COUNTIF('v13'!D42,"X"),COUNTIF('v14'!D42,"X"),COUNTIF('v15'!D42,"X"))</f>
        <v>0</v>
      </c>
      <c r="M39" s="231" t="b">
        <f t="shared" si="4"/>
        <v>0</v>
      </c>
      <c r="N39" s="232"/>
      <c r="O39" s="232"/>
      <c r="P39" s="232"/>
      <c r="Q39" s="232"/>
      <c r="R39" s="232"/>
      <c r="S39" s="232"/>
      <c r="T39" s="123"/>
      <c r="U39" s="123"/>
      <c r="V39" s="123"/>
      <c r="W39" s="232"/>
      <c r="X39" s="232"/>
      <c r="Y39" s="232"/>
      <c r="Z39" s="232"/>
      <c r="AA39" s="232"/>
      <c r="AB39" s="232"/>
      <c r="AC39" s="123"/>
      <c r="AD39" s="123"/>
      <c r="AE39" s="123"/>
      <c r="AF39" s="232"/>
      <c r="AG39" s="232"/>
      <c r="AH39" s="232"/>
      <c r="AI39" s="232"/>
      <c r="AJ39" s="232"/>
      <c r="AK39" s="232"/>
      <c r="AL39" s="123"/>
      <c r="AM39" s="123"/>
      <c r="AN39" s="123"/>
      <c r="AO39" s="232"/>
      <c r="AP39" s="232"/>
      <c r="AQ39" s="232"/>
      <c r="AR39" s="232"/>
      <c r="AS39" s="232"/>
      <c r="AT39" s="232"/>
      <c r="AU39" s="123"/>
      <c r="AV39" s="123"/>
      <c r="AW39" s="123"/>
      <c r="AX39" s="232"/>
      <c r="AY39" s="232"/>
      <c r="AZ39" s="232"/>
      <c r="BA39" s="232"/>
      <c r="BB39" s="232"/>
      <c r="BC39" s="232"/>
      <c r="BD39" s="123"/>
      <c r="BE39" s="123"/>
      <c r="BF39" s="123"/>
      <c r="BG39" s="232"/>
      <c r="BH39" s="232"/>
      <c r="BI39" s="232"/>
      <c r="BJ39" s="232"/>
      <c r="BK39" s="232"/>
      <c r="BL39" s="232"/>
      <c r="BM39" s="123"/>
      <c r="BN39" s="123"/>
      <c r="BO39" s="123"/>
      <c r="BP39" s="232"/>
      <c r="BQ39" s="232"/>
      <c r="BR39" s="232"/>
      <c r="BS39" s="232"/>
      <c r="BT39" s="232"/>
      <c r="BU39" s="232"/>
      <c r="BV39" s="123"/>
      <c r="BW39" s="123"/>
      <c r="BX39" s="123"/>
      <c r="BY39" s="232"/>
      <c r="BZ39" s="232"/>
      <c r="CA39" s="232"/>
      <c r="CB39" s="232"/>
      <c r="CC39" s="232"/>
      <c r="CD39" s="232"/>
      <c r="CE39" s="123"/>
      <c r="CF39" s="123"/>
      <c r="CG39" s="123"/>
      <c r="CH39" s="232"/>
      <c r="CI39" s="232"/>
      <c r="CJ39" s="232"/>
      <c r="CK39" s="232"/>
      <c r="CL39" s="232"/>
      <c r="CM39" s="232"/>
      <c r="CN39" s="233"/>
      <c r="CO39" s="136"/>
      <c r="CP39" s="121"/>
      <c r="CQ39" s="121"/>
      <c r="CR39" s="226"/>
      <c r="CS39" s="226"/>
      <c r="CT39" s="226"/>
      <c r="CU39" s="226"/>
      <c r="CV39" s="226"/>
      <c r="CW39" s="226"/>
      <c r="CX39" s="226"/>
      <c r="CY39" s="226"/>
      <c r="CZ39" s="226"/>
      <c r="DA39" s="226"/>
      <c r="DB39" s="226"/>
      <c r="DC39" s="226"/>
      <c r="DD39" s="226"/>
      <c r="DE39" s="226"/>
      <c r="DF39" s="226"/>
      <c r="DG39" s="226"/>
      <c r="DH39" s="226"/>
      <c r="DI39" s="226"/>
      <c r="DJ39" s="226"/>
      <c r="DK39" s="226"/>
      <c r="DL39" s="226"/>
      <c r="DM39" s="226"/>
      <c r="DN39" s="226"/>
      <c r="DO39" s="226"/>
      <c r="DP39" s="226"/>
      <c r="DQ39" s="226"/>
      <c r="DR39" s="226"/>
      <c r="DS39" s="226"/>
      <c r="DT39" s="226"/>
      <c r="DU39" s="226"/>
      <c r="DV39" s="226"/>
      <c r="DW39" s="226"/>
      <c r="DX39" s="226"/>
      <c r="DY39" s="226"/>
      <c r="DZ39" s="226"/>
      <c r="EA39" s="226"/>
      <c r="EB39" s="226"/>
      <c r="EC39" s="226"/>
      <c r="ED39" s="226"/>
      <c r="EE39" s="226"/>
      <c r="EF39" s="226"/>
      <c r="EG39" s="226"/>
      <c r="EH39" s="226"/>
      <c r="EI39" s="226"/>
      <c r="EJ39" s="226"/>
      <c r="EK39" s="226"/>
      <c r="EL39" s="226"/>
      <c r="EM39" s="226"/>
      <c r="EN39" s="226"/>
      <c r="EO39" s="226"/>
      <c r="EP39" s="226"/>
      <c r="EQ39" s="226"/>
      <c r="ER39" s="226"/>
      <c r="ES39" s="226"/>
      <c r="ET39" s="226"/>
      <c r="EU39" s="226"/>
      <c r="EV39" s="226"/>
      <c r="EW39" s="226"/>
      <c r="EX39" s="226"/>
      <c r="EY39" s="226"/>
      <c r="EZ39" s="226"/>
      <c r="FA39" s="226"/>
      <c r="FB39" s="226"/>
      <c r="FC39" s="226"/>
      <c r="FD39" s="226"/>
      <c r="FE39" s="226"/>
      <c r="FF39" s="226"/>
      <c r="FG39" s="226"/>
      <c r="FH39" s="226"/>
      <c r="FI39" s="226"/>
      <c r="FJ39" s="226"/>
      <c r="FK39" s="226"/>
      <c r="FL39" s="226"/>
      <c r="FM39" s="226"/>
      <c r="FN39" s="226"/>
      <c r="FO39" s="226"/>
      <c r="FP39" s="226"/>
      <c r="FQ39" s="226"/>
      <c r="FR39" s="226"/>
      <c r="FS39" s="226"/>
      <c r="FT39" s="226"/>
      <c r="FU39" s="226"/>
      <c r="FV39" s="226"/>
      <c r="FW39" s="226"/>
      <c r="FX39" s="226"/>
      <c r="FY39" s="226"/>
      <c r="FZ39" s="226"/>
      <c r="GA39" s="226"/>
      <c r="GB39" s="226"/>
      <c r="GC39" s="226"/>
      <c r="GD39" s="226"/>
      <c r="GE39" s="226"/>
      <c r="GF39" s="226"/>
      <c r="GG39" s="226"/>
      <c r="GH39" s="226"/>
      <c r="GI39" s="226"/>
      <c r="GJ39" s="226"/>
      <c r="GK39" s="226"/>
      <c r="GL39" s="226"/>
    </row>
    <row r="40" spans="1:194" ht="50.1" customHeight="1" x14ac:dyDescent="0.2">
      <c r="A40" s="186" t="s">
        <v>185</v>
      </c>
      <c r="B40" s="235"/>
      <c r="C40" s="227">
        <f>SUM(COUNTIF('Gedragssignaleringslijsten v1'!C43,"X"),COUNTIF('v2'!C43,"X"),COUNTIF('v3'!C43,"X"),COUNTIF('v4'!C43,"X"),COUNTIF('v5'!C43,"X"),COUNTIF('v6'!C43,"X"),COUNTIF('v7'!C43,"X"),COUNTIF('v8'!C43,"X"),COUNTIF('v9'!C43,"X"),COUNTIF('v10'!C43,"X"),COUNTIF(ouders!C43,"X"),COUNTIF(leerling!C43,"X"),COUNTIF('v13'!C43,"X"),COUNTIF('v14'!C43,"X"),COUNTIF('v15'!C43,"X"))</f>
        <v>0</v>
      </c>
      <c r="D40" s="122" t="b">
        <f t="shared" si="5"/>
        <v>0</v>
      </c>
      <c r="E40" s="377" t="str">
        <f>IF(D40=FALSE,"",VLOOKUP(D40,lijst!$A388:'lijst'!$B389,2,TRUE))</f>
        <v/>
      </c>
      <c r="F40" s="378" t="str">
        <f>IF(D40=FALSE,"",VLOOKUP(D40,lijst!$A390:'lijst'!$B391,2,TRUE))</f>
        <v/>
      </c>
      <c r="G40" s="378" t="str">
        <f>IF(D40=FALSE,"",VLOOKUP(D40,lijst!$A392:'lijst'!$B393,2,TRUE))</f>
        <v/>
      </c>
      <c r="H40" s="378" t="str">
        <f>IF(D40=FALSE,"",VLOOKUP(D40,lijst!$A394:'lijst'!$B395,2,TRUE))</f>
        <v/>
      </c>
      <c r="I40" s="378" t="str">
        <f>IF(D40=FALSE,"",VLOOKUP(D40,lijst!$A396:'lijst'!$B397,2,TRUE))</f>
        <v/>
      </c>
      <c r="J40" s="379" t="str">
        <f>IF(D40=FALSE,"",VLOOKUP(D40,lijst!$A398:'lijst'!$B399,2,TRUE))</f>
        <v/>
      </c>
      <c r="K40" s="239"/>
      <c r="L40" s="230">
        <f>SUM(COUNTIF('Gedragssignaleringslijsten v1'!D43,"X"),COUNTIF('v2'!D43,"X"),COUNTIF('v3'!D43,"X"),COUNTIF('v4'!D43,"X"),COUNTIF('v5'!D43,"X"),COUNTIF('v6'!D43,"X"),COUNTIF('v7'!D43,"X"),COUNTIF('v8'!D43,"X"),COUNTIF('v9'!D43,"X"),COUNTIF('v10'!D43,"X"),COUNTIF(ouders!D43,"X"),COUNTIF(leerling!D43,"X"),COUNTIF('v13'!D43,"X"),COUNTIF('v14'!D43,"X"),COUNTIF('v15'!D43,"X"))</f>
        <v>0</v>
      </c>
      <c r="M40" s="231" t="b">
        <f t="shared" si="4"/>
        <v>0</v>
      </c>
      <c r="N40" s="232"/>
      <c r="O40" s="232"/>
      <c r="P40" s="232"/>
      <c r="Q40" s="232"/>
      <c r="R40" s="232"/>
      <c r="S40" s="232"/>
      <c r="T40" s="123"/>
      <c r="U40" s="123"/>
      <c r="V40" s="123"/>
      <c r="W40" s="232"/>
      <c r="X40" s="232"/>
      <c r="Y40" s="232"/>
      <c r="Z40" s="232"/>
      <c r="AA40" s="232"/>
      <c r="AB40" s="232"/>
      <c r="AC40" s="123"/>
      <c r="AD40" s="123"/>
      <c r="AE40" s="123"/>
      <c r="AF40" s="232"/>
      <c r="AG40" s="232"/>
      <c r="AH40" s="232"/>
      <c r="AI40" s="232"/>
      <c r="AJ40" s="232"/>
      <c r="AK40" s="232"/>
      <c r="AL40" s="123"/>
      <c r="AM40" s="123"/>
      <c r="AN40" s="123"/>
      <c r="AO40" s="232"/>
      <c r="AP40" s="232"/>
      <c r="AQ40" s="232"/>
      <c r="AR40" s="232"/>
      <c r="AS40" s="232"/>
      <c r="AT40" s="232"/>
      <c r="AU40" s="123"/>
      <c r="AV40" s="123"/>
      <c r="AW40" s="123"/>
      <c r="AX40" s="232"/>
      <c r="AY40" s="232"/>
      <c r="AZ40" s="232"/>
      <c r="BA40" s="232"/>
      <c r="BB40" s="232"/>
      <c r="BC40" s="232"/>
      <c r="BD40" s="123"/>
      <c r="BE40" s="123"/>
      <c r="BF40" s="123"/>
      <c r="BG40" s="232"/>
      <c r="BH40" s="232"/>
      <c r="BI40" s="232"/>
      <c r="BJ40" s="232"/>
      <c r="BK40" s="232"/>
      <c r="BL40" s="232"/>
      <c r="BM40" s="123"/>
      <c r="BN40" s="123"/>
      <c r="BO40" s="123"/>
      <c r="BP40" s="232"/>
      <c r="BQ40" s="232"/>
      <c r="BR40" s="232"/>
      <c r="BS40" s="232"/>
      <c r="BT40" s="232"/>
      <c r="BU40" s="232"/>
      <c r="BV40" s="123"/>
      <c r="BW40" s="123"/>
      <c r="BX40" s="123"/>
      <c r="BY40" s="232"/>
      <c r="BZ40" s="232"/>
      <c r="CA40" s="232"/>
      <c r="CB40" s="232"/>
      <c r="CC40" s="232"/>
      <c r="CD40" s="232"/>
      <c r="CE40" s="123"/>
      <c r="CF40" s="123"/>
      <c r="CG40" s="123"/>
      <c r="CH40" s="232"/>
      <c r="CI40" s="232"/>
      <c r="CJ40" s="232"/>
      <c r="CK40" s="232"/>
      <c r="CL40" s="232"/>
      <c r="CM40" s="232"/>
      <c r="CN40" s="233"/>
      <c r="CO40" s="136"/>
      <c r="CP40" s="121"/>
      <c r="CQ40" s="121"/>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c r="DW40" s="226"/>
      <c r="DX40" s="226"/>
      <c r="DY40" s="226"/>
      <c r="DZ40" s="226"/>
      <c r="EA40" s="226"/>
      <c r="EB40" s="226"/>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226"/>
      <c r="EZ40" s="226"/>
      <c r="FA40" s="226"/>
      <c r="FB40" s="226"/>
      <c r="FC40" s="226"/>
      <c r="FD40" s="226"/>
      <c r="FE40" s="226"/>
      <c r="FF40" s="226"/>
      <c r="FG40" s="226"/>
      <c r="FH40" s="226"/>
      <c r="FI40" s="226"/>
      <c r="FJ40" s="226"/>
      <c r="FK40" s="226"/>
      <c r="FL40" s="226"/>
      <c r="FM40" s="226"/>
      <c r="FN40" s="226"/>
      <c r="FO40" s="226"/>
      <c r="FP40" s="226"/>
      <c r="FQ40" s="226"/>
      <c r="FR40" s="226"/>
      <c r="FS40" s="226"/>
      <c r="FT40" s="226"/>
      <c r="FU40" s="226"/>
      <c r="FV40" s="226"/>
      <c r="FW40" s="226"/>
      <c r="FX40" s="226"/>
      <c r="FY40" s="226"/>
      <c r="FZ40" s="226"/>
      <c r="GA40" s="226"/>
      <c r="GB40" s="226"/>
      <c r="GC40" s="226"/>
      <c r="GD40" s="226"/>
      <c r="GE40" s="226"/>
      <c r="GF40" s="226"/>
      <c r="GG40" s="226"/>
      <c r="GH40" s="226"/>
      <c r="GI40" s="226"/>
      <c r="GJ40" s="226"/>
      <c r="GK40" s="226"/>
      <c r="GL40" s="226"/>
    </row>
    <row r="41" spans="1:194" ht="50.1" customHeight="1" x14ac:dyDescent="0.2">
      <c r="A41" s="186" t="s">
        <v>553</v>
      </c>
      <c r="B41" s="235"/>
      <c r="C41" s="227">
        <f>SUM(COUNTIF('Gedragssignaleringslijsten v1'!C44,"X"),COUNTIF('v2'!C44,"X"),COUNTIF('v3'!C44,"X"),COUNTIF('v4'!C44,"X"),COUNTIF('v5'!C44,"X"),COUNTIF('v6'!C44,"X"),COUNTIF('v7'!C44,"X"),COUNTIF('v8'!C44,"X"),COUNTIF('v9'!C44,"X"),COUNTIF('v10'!C44,"X"),COUNTIF(ouders!C44,"X"),COUNTIF(leerling!C44,"X"),COUNTIF('v13'!C44,"X"),COUNTIF('v14'!C44,"X"),COUNTIF('v15'!C44,"X"))</f>
        <v>0</v>
      </c>
      <c r="D41" s="122" t="b">
        <f t="shared" si="5"/>
        <v>0</v>
      </c>
      <c r="E41" s="377" t="str">
        <f>IF(D41=FALSE,"",VLOOKUP(D41,lijst!$A400:'lijst'!$B401,2,TRUE))</f>
        <v/>
      </c>
      <c r="F41" s="378" t="str">
        <f>IF(D41=FALSE,"",VLOOKUP(D41,lijst!$A402:'lijst'!$B403,2,TRUE))</f>
        <v/>
      </c>
      <c r="G41" s="378" t="str">
        <f>IF(D41=FALSE,"",VLOOKUP(D41,lijst!$A404:'lijst'!$B405,2,TRUE))</f>
        <v/>
      </c>
      <c r="H41" s="378" t="str">
        <f>IF(D41=FALSE,"",VLOOKUP(D41,lijst!$A406:'lijst'!$B407,2,TRUE))</f>
        <v/>
      </c>
      <c r="I41" s="378" t="str">
        <f>IF(D41=FALSE,"",VLOOKUP(D41,lijst!$A408:'lijst'!$B409,2,TRUE))</f>
        <v/>
      </c>
      <c r="J41" s="379" t="str">
        <f>IF(D41=FALSE,"",VLOOKUP(D41,lijst!$A410:'lijst'!$B411,2,TRUE))</f>
        <v/>
      </c>
      <c r="K41" s="239"/>
      <c r="L41" s="230">
        <f>SUM(COUNTIF('Gedragssignaleringslijsten v1'!D44,"X"),COUNTIF('v2'!D44,"X"),COUNTIF('v3'!D44,"X"),COUNTIF('v4'!D44,"X"),COUNTIF('v5'!D44,"X"),COUNTIF('v6'!D44,"X"),COUNTIF('v7'!D44,"X"),COUNTIF('v8'!D44,"X"),COUNTIF('v9'!D44,"X"),COUNTIF('v10'!D44,"X"),COUNTIF(ouders!D44,"X"),COUNTIF(leerling!D44,"X"),COUNTIF('v13'!D44,"X"),COUNTIF('v14'!D44,"X"),COUNTIF('v15'!D44,"X"))</f>
        <v>0</v>
      </c>
      <c r="M41" s="231" t="b">
        <f t="shared" si="4"/>
        <v>0</v>
      </c>
      <c r="N41" s="232"/>
      <c r="O41" s="232"/>
      <c r="P41" s="232"/>
      <c r="Q41" s="232"/>
      <c r="R41" s="232"/>
      <c r="S41" s="232"/>
      <c r="T41" s="123"/>
      <c r="U41" s="123"/>
      <c r="V41" s="123"/>
      <c r="W41" s="232"/>
      <c r="X41" s="232"/>
      <c r="Y41" s="232"/>
      <c r="Z41" s="232"/>
      <c r="AA41" s="232"/>
      <c r="AB41" s="232"/>
      <c r="AC41" s="123"/>
      <c r="AD41" s="123"/>
      <c r="AE41" s="123"/>
      <c r="AF41" s="232"/>
      <c r="AG41" s="232"/>
      <c r="AH41" s="232"/>
      <c r="AI41" s="232"/>
      <c r="AJ41" s="232"/>
      <c r="AK41" s="232"/>
      <c r="AL41" s="123"/>
      <c r="AM41" s="123"/>
      <c r="AN41" s="123"/>
      <c r="AO41" s="232"/>
      <c r="AP41" s="232"/>
      <c r="AQ41" s="232"/>
      <c r="AR41" s="232"/>
      <c r="AS41" s="232"/>
      <c r="AT41" s="232"/>
      <c r="AU41" s="123"/>
      <c r="AV41" s="123"/>
      <c r="AW41" s="123"/>
      <c r="AX41" s="232"/>
      <c r="AY41" s="232"/>
      <c r="AZ41" s="232"/>
      <c r="BA41" s="232"/>
      <c r="BB41" s="232"/>
      <c r="BC41" s="232"/>
      <c r="BD41" s="123"/>
      <c r="BE41" s="123"/>
      <c r="BF41" s="123"/>
      <c r="BG41" s="232"/>
      <c r="BH41" s="232"/>
      <c r="BI41" s="232"/>
      <c r="BJ41" s="232"/>
      <c r="BK41" s="232"/>
      <c r="BL41" s="232"/>
      <c r="BM41" s="123"/>
      <c r="BN41" s="123"/>
      <c r="BO41" s="123"/>
      <c r="BP41" s="232"/>
      <c r="BQ41" s="232"/>
      <c r="BR41" s="232"/>
      <c r="BS41" s="232"/>
      <c r="BT41" s="232"/>
      <c r="BU41" s="232"/>
      <c r="BV41" s="123"/>
      <c r="BW41" s="123"/>
      <c r="BX41" s="123"/>
      <c r="BY41" s="232"/>
      <c r="BZ41" s="232"/>
      <c r="CA41" s="232"/>
      <c r="CB41" s="232"/>
      <c r="CC41" s="232"/>
      <c r="CD41" s="232"/>
      <c r="CE41" s="123"/>
      <c r="CF41" s="123"/>
      <c r="CG41" s="123"/>
      <c r="CH41" s="232"/>
      <c r="CI41" s="232"/>
      <c r="CJ41" s="232"/>
      <c r="CK41" s="232"/>
      <c r="CL41" s="232"/>
      <c r="CM41" s="232"/>
      <c r="CN41" s="233"/>
      <c r="CO41" s="136"/>
      <c r="CP41" s="121"/>
      <c r="CQ41" s="121"/>
      <c r="CR41" s="226"/>
      <c r="CS41" s="226"/>
      <c r="CT41" s="226"/>
      <c r="CU41" s="226"/>
      <c r="CV41" s="226"/>
      <c r="CW41" s="226"/>
      <c r="CX41" s="226"/>
      <c r="CY41" s="226"/>
      <c r="CZ41" s="226"/>
      <c r="DA41" s="226"/>
      <c r="DB41" s="226"/>
      <c r="DC41" s="226"/>
      <c r="DD41" s="226"/>
      <c r="DE41" s="226"/>
      <c r="DF41" s="226"/>
      <c r="DG41" s="226"/>
      <c r="DH41" s="226"/>
      <c r="DI41" s="226"/>
      <c r="DJ41" s="226"/>
      <c r="DK41" s="226"/>
      <c r="DL41" s="226"/>
      <c r="DM41" s="226"/>
      <c r="DN41" s="226"/>
      <c r="DO41" s="226"/>
      <c r="DP41" s="226"/>
      <c r="DQ41" s="226"/>
      <c r="DR41" s="226"/>
      <c r="DS41" s="226"/>
      <c r="DT41" s="226"/>
      <c r="DU41" s="226"/>
      <c r="DV41" s="226"/>
      <c r="DW41" s="226"/>
      <c r="DX41" s="226"/>
      <c r="DY41" s="226"/>
      <c r="DZ41" s="226"/>
      <c r="EA41" s="226"/>
      <c r="EB41" s="226"/>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G41" s="226"/>
      <c r="FH41" s="226"/>
      <c r="FI41" s="226"/>
      <c r="FJ41" s="226"/>
      <c r="FK41" s="226"/>
      <c r="FL41" s="226"/>
      <c r="FM41" s="226"/>
      <c r="FN41" s="226"/>
      <c r="FO41" s="226"/>
      <c r="FP41" s="226"/>
      <c r="FQ41" s="226"/>
      <c r="FR41" s="226"/>
      <c r="FS41" s="226"/>
      <c r="FT41" s="226"/>
      <c r="FU41" s="226"/>
      <c r="FV41" s="226"/>
      <c r="FW41" s="226"/>
      <c r="FX41" s="226"/>
      <c r="FY41" s="226"/>
      <c r="FZ41" s="226"/>
      <c r="GA41" s="226"/>
      <c r="GB41" s="226"/>
      <c r="GC41" s="226"/>
      <c r="GD41" s="226"/>
      <c r="GE41" s="226"/>
      <c r="GF41" s="226"/>
      <c r="GG41" s="226"/>
      <c r="GH41" s="226"/>
      <c r="GI41" s="226"/>
      <c r="GJ41" s="226"/>
      <c r="GK41" s="226"/>
      <c r="GL41" s="226"/>
    </row>
    <row r="42" spans="1:194" ht="50.1" customHeight="1" x14ac:dyDescent="0.2">
      <c r="A42" s="186" t="s">
        <v>554</v>
      </c>
      <c r="B42" s="235"/>
      <c r="C42" s="227">
        <f>SUM(COUNTIF('Gedragssignaleringslijsten v1'!C45,"X"),COUNTIF('v2'!C45,"X"),COUNTIF('v3'!C45,"X"),COUNTIF('v4'!C45,"X"),COUNTIF('v5'!C45,"X"),COUNTIF('v6'!C45,"X"),COUNTIF('v7'!C45,"X"),COUNTIF('v8'!C45,"X"),COUNTIF('v9'!C45,"X"),COUNTIF('v10'!C45,"X"),COUNTIF(ouders!C45,"X"),COUNTIF(leerling!C45,"X"),COUNTIF('v13'!C45,"X"),COUNTIF('v14'!C45,"X"),COUNTIF('v15'!C45,"X"))</f>
        <v>0</v>
      </c>
      <c r="D42" s="122" t="b">
        <f t="shared" si="5"/>
        <v>0</v>
      </c>
      <c r="E42" s="377" t="str">
        <f>IF(D42=FALSE,"",VLOOKUP(D42,lijst!$A412:'lijst'!$B413,2,TRUE))</f>
        <v/>
      </c>
      <c r="F42" s="378" t="str">
        <f>IF(D42=FALSE,"",VLOOKUP(D42,lijst!$A414:'lijst'!$B415,2,TRUE))</f>
        <v/>
      </c>
      <c r="G42" s="378" t="str">
        <f>IF(D42=FALSE,"",VLOOKUP(D42,lijst!$A416:'lijst'!$B417,2,TRUE))</f>
        <v/>
      </c>
      <c r="H42" s="378" t="str">
        <f>IF(D42=FALSE,"",VLOOKUP(D42,lijst!$A418:'lijst'!$B419,2,TRUE))</f>
        <v/>
      </c>
      <c r="I42" s="378" t="str">
        <f>IF(D42=FALSE,"",VLOOKUP(D42,lijst!$A420:'lijst'!$B421,2,TRUE))</f>
        <v/>
      </c>
      <c r="J42" s="379" t="str">
        <f>IF(D42=FALSE,"",VLOOKUP(D42,lijst!$A422:'lijst'!$B423,2,TRUE))</f>
        <v/>
      </c>
      <c r="K42" s="239"/>
      <c r="L42" s="230">
        <f>SUM(COUNTIF('Gedragssignaleringslijsten v1'!D45,"X"),COUNTIF('v2'!D45,"X"),COUNTIF('v3'!D45,"X"),COUNTIF('v4'!D45,"X"),COUNTIF('v5'!D45,"X"),COUNTIF('v6'!D45,"X"),COUNTIF('v7'!D45,"X"),COUNTIF('v8'!D45,"X"),COUNTIF('v9'!D45,"X"),COUNTIF('v10'!D45,"X"),COUNTIF(ouders!D45,"X"),COUNTIF(leerling!D45,"X"),COUNTIF('v13'!D45,"X"),COUNTIF('v14'!D45,"X"),COUNTIF('v15'!D45,"X"))</f>
        <v>0</v>
      </c>
      <c r="M42" s="231" t="b">
        <f t="shared" si="4"/>
        <v>0</v>
      </c>
      <c r="N42" s="232"/>
      <c r="O42" s="232"/>
      <c r="P42" s="232"/>
      <c r="Q42" s="232"/>
      <c r="R42" s="232"/>
      <c r="S42" s="232"/>
      <c r="T42" s="123"/>
      <c r="U42" s="123"/>
      <c r="V42" s="123"/>
      <c r="W42" s="232"/>
      <c r="X42" s="232"/>
      <c r="Y42" s="232"/>
      <c r="Z42" s="232"/>
      <c r="AA42" s="232"/>
      <c r="AB42" s="232"/>
      <c r="AC42" s="123"/>
      <c r="AD42" s="123"/>
      <c r="AE42" s="123"/>
      <c r="AF42" s="232"/>
      <c r="AG42" s="232"/>
      <c r="AH42" s="232"/>
      <c r="AI42" s="232"/>
      <c r="AJ42" s="232"/>
      <c r="AK42" s="232"/>
      <c r="AL42" s="123"/>
      <c r="AM42" s="123"/>
      <c r="AN42" s="123"/>
      <c r="AO42" s="232"/>
      <c r="AP42" s="232"/>
      <c r="AQ42" s="232"/>
      <c r="AR42" s="232"/>
      <c r="AS42" s="232"/>
      <c r="AT42" s="232"/>
      <c r="AU42" s="123"/>
      <c r="AV42" s="123"/>
      <c r="AW42" s="123"/>
      <c r="AX42" s="232"/>
      <c r="AY42" s="232"/>
      <c r="AZ42" s="232"/>
      <c r="BA42" s="232"/>
      <c r="BB42" s="232"/>
      <c r="BC42" s="232"/>
      <c r="BD42" s="123"/>
      <c r="BE42" s="123"/>
      <c r="BF42" s="123"/>
      <c r="BG42" s="232"/>
      <c r="BH42" s="232"/>
      <c r="BI42" s="232"/>
      <c r="BJ42" s="232"/>
      <c r="BK42" s="232"/>
      <c r="BL42" s="232"/>
      <c r="BM42" s="123"/>
      <c r="BN42" s="123"/>
      <c r="BO42" s="123"/>
      <c r="BP42" s="232"/>
      <c r="BQ42" s="232"/>
      <c r="BR42" s="232"/>
      <c r="BS42" s="232"/>
      <c r="BT42" s="232"/>
      <c r="BU42" s="232"/>
      <c r="BV42" s="123"/>
      <c r="BW42" s="123"/>
      <c r="BX42" s="123"/>
      <c r="BY42" s="232"/>
      <c r="BZ42" s="232"/>
      <c r="CA42" s="232"/>
      <c r="CB42" s="232"/>
      <c r="CC42" s="232"/>
      <c r="CD42" s="232"/>
      <c r="CE42" s="123"/>
      <c r="CF42" s="123"/>
      <c r="CG42" s="123"/>
      <c r="CH42" s="232"/>
      <c r="CI42" s="232"/>
      <c r="CJ42" s="232"/>
      <c r="CK42" s="232"/>
      <c r="CL42" s="232"/>
      <c r="CM42" s="232"/>
      <c r="CN42" s="233"/>
      <c r="CO42" s="136"/>
      <c r="CP42" s="121"/>
      <c r="CQ42" s="121"/>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c r="DW42" s="226"/>
      <c r="DX42" s="226"/>
      <c r="DY42" s="226"/>
      <c r="DZ42" s="226"/>
      <c r="EA42" s="226"/>
      <c r="EB42" s="226"/>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226"/>
      <c r="EZ42" s="226"/>
      <c r="FA42" s="226"/>
      <c r="FB42" s="226"/>
      <c r="FC42" s="226"/>
      <c r="FD42" s="226"/>
      <c r="FE42" s="226"/>
      <c r="FF42" s="226"/>
      <c r="FG42" s="226"/>
      <c r="FH42" s="226"/>
      <c r="FI42" s="226"/>
      <c r="FJ42" s="226"/>
      <c r="FK42" s="226"/>
      <c r="FL42" s="226"/>
      <c r="FM42" s="226"/>
      <c r="FN42" s="226"/>
      <c r="FO42" s="226"/>
      <c r="FP42" s="226"/>
      <c r="FQ42" s="226"/>
      <c r="FR42" s="226"/>
      <c r="FS42" s="226"/>
      <c r="FT42" s="226"/>
      <c r="FU42" s="226"/>
      <c r="FV42" s="226"/>
      <c r="FW42" s="226"/>
      <c r="FX42" s="226"/>
      <c r="FY42" s="226"/>
      <c r="FZ42" s="226"/>
      <c r="GA42" s="226"/>
      <c r="GB42" s="226"/>
      <c r="GC42" s="226"/>
      <c r="GD42" s="226"/>
      <c r="GE42" s="226"/>
      <c r="GF42" s="226"/>
      <c r="GG42" s="226"/>
      <c r="GH42" s="226"/>
      <c r="GI42" s="226"/>
      <c r="GJ42" s="226"/>
      <c r="GK42" s="226"/>
      <c r="GL42" s="226"/>
    </row>
    <row r="43" spans="1:194" ht="50.1" customHeight="1" x14ac:dyDescent="0.2">
      <c r="A43" s="186" t="s">
        <v>208</v>
      </c>
      <c r="B43" s="235"/>
      <c r="C43" s="227">
        <f>SUM(COUNTIF('Gedragssignaleringslijsten v1'!C46,"X"),COUNTIF('v2'!C46,"X"),COUNTIF('v3'!C46,"X"),COUNTIF('v4'!C46,"X"),COUNTIF('v5'!C46,"X"),COUNTIF('v6'!C46,"X"),COUNTIF('v7'!C46,"X"),COUNTIF('v8'!C46,"X"),COUNTIF('v9'!C46,"X"),COUNTIF('v10'!C46,"X"),COUNTIF(ouders!C46,"X"),COUNTIF(leerling!C46,"X"),COUNTIF('v13'!C46,"X"),COUNTIF('v14'!C46,"X"),COUNTIF('v15'!C46,"X"))</f>
        <v>0</v>
      </c>
      <c r="D43" s="122" t="b">
        <f t="shared" si="5"/>
        <v>0</v>
      </c>
      <c r="E43" s="377" t="str">
        <f>IF(D43=FALSE,"",VLOOKUP(D43,lijst!$A424:'lijst'!$B425,2,TRUE))</f>
        <v/>
      </c>
      <c r="F43" s="378" t="str">
        <f>IF(D43=FALSE,"",VLOOKUP(D43,lijst!$A426:'lijst'!$B427,2,TRUE))</f>
        <v/>
      </c>
      <c r="G43" s="378" t="str">
        <f>IF(D43=FALSE,"",VLOOKUP(D43,lijst!$A428:'lijst'!$B429,2,TRUE))</f>
        <v/>
      </c>
      <c r="H43" s="378" t="str">
        <f>IF(D43=FALSE,"",VLOOKUP(D43,lijst!$A430:'lijst'!$B431,2,TRUE))</f>
        <v/>
      </c>
      <c r="I43" s="378" t="str">
        <f>IF(D43=FALSE,"",VLOOKUP(D43,lijst!$A432:'lijst'!$B433,2,TRUE))</f>
        <v/>
      </c>
      <c r="J43" s="379" t="str">
        <f>IF(D43=FALSE,"",VLOOKUP(D43,lijst!$A434:'lijst'!$B435,2,TRUE))</f>
        <v/>
      </c>
      <c r="K43" s="239"/>
      <c r="L43" s="230">
        <f>SUM(COUNTIF('Gedragssignaleringslijsten v1'!D46,"X"),COUNTIF('v2'!D46,"X"),COUNTIF('v3'!D46,"X"),COUNTIF('v4'!D46,"X"),COUNTIF('v5'!D46,"X"),COUNTIF('v6'!D46,"X"),COUNTIF('v7'!D46,"X"),COUNTIF('v8'!D46,"X"),COUNTIF('v9'!D46,"X"),COUNTIF('v10'!D46,"X"),COUNTIF(ouders!D46,"X"),COUNTIF(leerling!D46,"X"),COUNTIF('v13'!D46,"X"),COUNTIF('v14'!D46,"X"),COUNTIF('v15'!D46,"X"))</f>
        <v>0</v>
      </c>
      <c r="M43" s="231" t="b">
        <f t="shared" si="4"/>
        <v>0</v>
      </c>
      <c r="N43" s="232"/>
      <c r="O43" s="232"/>
      <c r="P43" s="232"/>
      <c r="Q43" s="232"/>
      <c r="R43" s="232"/>
      <c r="S43" s="232"/>
      <c r="T43" s="123"/>
      <c r="U43" s="123"/>
      <c r="V43" s="123"/>
      <c r="W43" s="232"/>
      <c r="X43" s="232"/>
      <c r="Y43" s="232"/>
      <c r="Z43" s="232"/>
      <c r="AA43" s="232"/>
      <c r="AB43" s="232"/>
      <c r="AC43" s="123"/>
      <c r="AD43" s="123"/>
      <c r="AE43" s="123"/>
      <c r="AF43" s="232"/>
      <c r="AG43" s="232"/>
      <c r="AH43" s="232"/>
      <c r="AI43" s="232"/>
      <c r="AJ43" s="232"/>
      <c r="AK43" s="232"/>
      <c r="AL43" s="123"/>
      <c r="AM43" s="123"/>
      <c r="AN43" s="123"/>
      <c r="AO43" s="232"/>
      <c r="AP43" s="232"/>
      <c r="AQ43" s="232"/>
      <c r="AR43" s="232"/>
      <c r="AS43" s="232"/>
      <c r="AT43" s="232"/>
      <c r="AU43" s="123"/>
      <c r="AV43" s="123"/>
      <c r="AW43" s="123"/>
      <c r="AX43" s="232"/>
      <c r="AY43" s="232"/>
      <c r="AZ43" s="232"/>
      <c r="BA43" s="232"/>
      <c r="BB43" s="232"/>
      <c r="BC43" s="232"/>
      <c r="BD43" s="123"/>
      <c r="BE43" s="123"/>
      <c r="BF43" s="123"/>
      <c r="BG43" s="232"/>
      <c r="BH43" s="232"/>
      <c r="BI43" s="232"/>
      <c r="BJ43" s="232"/>
      <c r="BK43" s="232"/>
      <c r="BL43" s="232"/>
      <c r="BM43" s="123"/>
      <c r="BN43" s="123"/>
      <c r="BO43" s="123"/>
      <c r="BP43" s="232"/>
      <c r="BQ43" s="232"/>
      <c r="BR43" s="232"/>
      <c r="BS43" s="232"/>
      <c r="BT43" s="232"/>
      <c r="BU43" s="232"/>
      <c r="BV43" s="123"/>
      <c r="BW43" s="123"/>
      <c r="BX43" s="123"/>
      <c r="BY43" s="232"/>
      <c r="BZ43" s="232"/>
      <c r="CA43" s="232"/>
      <c r="CB43" s="232"/>
      <c r="CC43" s="232"/>
      <c r="CD43" s="232"/>
      <c r="CE43" s="123"/>
      <c r="CF43" s="123"/>
      <c r="CG43" s="123"/>
      <c r="CH43" s="232"/>
      <c r="CI43" s="232"/>
      <c r="CJ43" s="232"/>
      <c r="CK43" s="232"/>
      <c r="CL43" s="232"/>
      <c r="CM43" s="232"/>
      <c r="CN43" s="233"/>
      <c r="CO43" s="136"/>
      <c r="CP43" s="121"/>
      <c r="CQ43" s="121"/>
      <c r="CR43" s="226"/>
      <c r="CS43" s="226"/>
      <c r="CT43" s="226"/>
      <c r="CU43" s="226"/>
      <c r="CV43" s="226"/>
      <c r="CW43" s="226"/>
      <c r="CX43" s="226"/>
      <c r="CY43" s="226"/>
      <c r="CZ43" s="226"/>
      <c r="DA43" s="226"/>
      <c r="DB43" s="226"/>
      <c r="DC43" s="226"/>
      <c r="DD43" s="226"/>
      <c r="DE43" s="226"/>
      <c r="DF43" s="226"/>
      <c r="DG43" s="226"/>
      <c r="DH43" s="226"/>
      <c r="DI43" s="226"/>
      <c r="DJ43" s="226"/>
      <c r="DK43" s="226"/>
      <c r="DL43" s="226"/>
      <c r="DM43" s="226"/>
      <c r="DN43" s="226"/>
      <c r="DO43" s="226"/>
      <c r="DP43" s="226"/>
      <c r="DQ43" s="226"/>
      <c r="DR43" s="226"/>
      <c r="DS43" s="226"/>
      <c r="DT43" s="226"/>
      <c r="DU43" s="226"/>
      <c r="DV43" s="226"/>
      <c r="DW43" s="226"/>
      <c r="DX43" s="226"/>
      <c r="DY43" s="226"/>
      <c r="DZ43" s="226"/>
      <c r="EA43" s="226"/>
      <c r="EB43" s="226"/>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226"/>
      <c r="EZ43" s="226"/>
      <c r="FA43" s="226"/>
      <c r="FB43" s="226"/>
      <c r="FC43" s="226"/>
      <c r="FD43" s="226"/>
      <c r="FE43" s="226"/>
      <c r="FF43" s="226"/>
      <c r="FG43" s="226"/>
      <c r="FH43" s="226"/>
      <c r="FI43" s="226"/>
      <c r="FJ43" s="226"/>
      <c r="FK43" s="226"/>
      <c r="FL43" s="226"/>
      <c r="FM43" s="226"/>
      <c r="FN43" s="226"/>
      <c r="FO43" s="226"/>
      <c r="FP43" s="226"/>
      <c r="FQ43" s="226"/>
      <c r="FR43" s="226"/>
      <c r="FS43" s="226"/>
      <c r="FT43" s="226"/>
      <c r="FU43" s="226"/>
      <c r="FV43" s="226"/>
      <c r="FW43" s="226"/>
      <c r="FX43" s="226"/>
      <c r="FY43" s="226"/>
      <c r="FZ43" s="226"/>
      <c r="GA43" s="226"/>
      <c r="GB43" s="226"/>
      <c r="GC43" s="226"/>
      <c r="GD43" s="226"/>
      <c r="GE43" s="226"/>
      <c r="GF43" s="226"/>
      <c r="GG43" s="226"/>
      <c r="GH43" s="226"/>
      <c r="GI43" s="226"/>
      <c r="GJ43" s="226"/>
      <c r="GK43" s="226"/>
      <c r="GL43" s="226"/>
    </row>
    <row r="44" spans="1:194" ht="50.1" customHeight="1" x14ac:dyDescent="0.2">
      <c r="A44" s="186" t="s">
        <v>0</v>
      </c>
      <c r="B44" s="235"/>
      <c r="C44" s="227">
        <f>SUM(COUNTIF('Gedragssignaleringslijsten v1'!C47,"X"),COUNTIF('v2'!C47,"X"),COUNTIF('v3'!C47,"X"),COUNTIF('v4'!C47,"X"),COUNTIF('v5'!C47,"X"),COUNTIF('v6'!C47,"X"),COUNTIF('v7'!C47,"X"),COUNTIF('v8'!C47,"X"),COUNTIF('v9'!C47,"X"),COUNTIF('v10'!C47,"X"),COUNTIF(ouders!C47,"X"),COUNTIF(leerling!C47,"X"),COUNTIF('v13'!C47,"X"),COUNTIF('v14'!C47,"X"),COUNTIF('v15'!C47,"X"))</f>
        <v>0</v>
      </c>
      <c r="D44" s="122" t="b">
        <f t="shared" si="5"/>
        <v>0</v>
      </c>
      <c r="E44" s="377" t="str">
        <f>IF(D44=FALSE,"",VLOOKUP(D44,lijst!$A436:'lijst'!$B437,2,TRUE))</f>
        <v/>
      </c>
      <c r="F44" s="378" t="str">
        <f>IF(D44=FALSE,"",VLOOKUP(D44,lijst!$A438:'lijst'!$B439,2,TRUE))</f>
        <v/>
      </c>
      <c r="G44" s="378" t="str">
        <f>IF(D44=FALSE,"",VLOOKUP(D44,lijst!$A440:'lijst'!$B441,2,TRUE))</f>
        <v/>
      </c>
      <c r="H44" s="378" t="str">
        <f>IF(D44=FALSE,"",VLOOKUP(D44,lijst!$A442:'lijst'!$B443,2,TRUE))</f>
        <v/>
      </c>
      <c r="I44" s="378" t="str">
        <f>IF(D44=FALSE,"",VLOOKUP(D44,lijst!$A444:'lijst'!$B445,2,TRUE))</f>
        <v/>
      </c>
      <c r="J44" s="379" t="str">
        <f>IF(D44=FALSE,"",VLOOKUP(D44,lijst!$A446:'lijst'!$B447,2,TRUE))</f>
        <v/>
      </c>
      <c r="K44" s="239"/>
      <c r="L44" s="230">
        <f>SUM(COUNTIF('Gedragssignaleringslijsten v1'!D47,"X"),COUNTIF('v2'!D47,"X"),COUNTIF('v3'!D47,"X"),COUNTIF('v4'!D47,"X"),COUNTIF('v5'!D47,"X"),COUNTIF('v6'!D47,"X"),COUNTIF('v7'!D47,"X"),COUNTIF('v8'!D47,"X"),COUNTIF('v9'!D47,"X"),COUNTIF('v10'!D47,"X"),COUNTIF(ouders!D47,"X"),COUNTIF(leerling!D47,"X"),COUNTIF('v13'!D47,"X"),COUNTIF('v14'!D47,"X"),COUNTIF('v15'!D47,"X"))</f>
        <v>0</v>
      </c>
      <c r="M44" s="231" t="b">
        <f t="shared" si="4"/>
        <v>0</v>
      </c>
      <c r="N44" s="232"/>
      <c r="O44" s="232"/>
      <c r="P44" s="232"/>
      <c r="Q44" s="232"/>
      <c r="R44" s="232"/>
      <c r="S44" s="232"/>
      <c r="T44" s="123"/>
      <c r="U44" s="123"/>
      <c r="V44" s="123"/>
      <c r="W44" s="232"/>
      <c r="X44" s="232"/>
      <c r="Y44" s="232"/>
      <c r="Z44" s="232"/>
      <c r="AA44" s="232"/>
      <c r="AB44" s="232"/>
      <c r="AC44" s="123"/>
      <c r="AD44" s="123"/>
      <c r="AE44" s="123"/>
      <c r="AF44" s="232"/>
      <c r="AG44" s="232"/>
      <c r="AH44" s="232"/>
      <c r="AI44" s="232"/>
      <c r="AJ44" s="232"/>
      <c r="AK44" s="232"/>
      <c r="AL44" s="123"/>
      <c r="AM44" s="123"/>
      <c r="AN44" s="123"/>
      <c r="AO44" s="232"/>
      <c r="AP44" s="232"/>
      <c r="AQ44" s="232"/>
      <c r="AR44" s="232"/>
      <c r="AS44" s="232"/>
      <c r="AT44" s="232"/>
      <c r="AU44" s="123"/>
      <c r="AV44" s="123"/>
      <c r="AW44" s="123"/>
      <c r="AX44" s="232"/>
      <c r="AY44" s="232"/>
      <c r="AZ44" s="232"/>
      <c r="BA44" s="232"/>
      <c r="BB44" s="232"/>
      <c r="BC44" s="232"/>
      <c r="BD44" s="123"/>
      <c r="BE44" s="123"/>
      <c r="BF44" s="123"/>
      <c r="BG44" s="232"/>
      <c r="BH44" s="232"/>
      <c r="BI44" s="232"/>
      <c r="BJ44" s="232"/>
      <c r="BK44" s="232"/>
      <c r="BL44" s="232"/>
      <c r="BM44" s="123"/>
      <c r="BN44" s="123"/>
      <c r="BO44" s="123"/>
      <c r="BP44" s="232"/>
      <c r="BQ44" s="232"/>
      <c r="BR44" s="232"/>
      <c r="BS44" s="232"/>
      <c r="BT44" s="232"/>
      <c r="BU44" s="232"/>
      <c r="BV44" s="123"/>
      <c r="BW44" s="123"/>
      <c r="BX44" s="123"/>
      <c r="BY44" s="232"/>
      <c r="BZ44" s="232"/>
      <c r="CA44" s="232"/>
      <c r="CB44" s="232"/>
      <c r="CC44" s="232"/>
      <c r="CD44" s="232"/>
      <c r="CE44" s="123"/>
      <c r="CF44" s="123"/>
      <c r="CG44" s="123"/>
      <c r="CH44" s="232"/>
      <c r="CI44" s="232"/>
      <c r="CJ44" s="232"/>
      <c r="CK44" s="232"/>
      <c r="CL44" s="232"/>
      <c r="CM44" s="232"/>
      <c r="CN44" s="233"/>
      <c r="CO44" s="136"/>
      <c r="CP44" s="121"/>
      <c r="CQ44" s="121"/>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c r="DW44" s="226"/>
      <c r="DX44" s="226"/>
      <c r="DY44" s="226"/>
      <c r="DZ44" s="226"/>
      <c r="EA44" s="226"/>
      <c r="EB44" s="226"/>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226"/>
      <c r="EZ44" s="226"/>
      <c r="FA44" s="226"/>
      <c r="FB44" s="226"/>
      <c r="FC44" s="226"/>
      <c r="FD44" s="226"/>
      <c r="FE44" s="226"/>
      <c r="FF44" s="226"/>
      <c r="FG44" s="226"/>
      <c r="FH44" s="226"/>
      <c r="FI44" s="226"/>
      <c r="FJ44" s="226"/>
      <c r="FK44" s="226"/>
      <c r="FL44" s="226"/>
      <c r="FM44" s="226"/>
      <c r="FN44" s="226"/>
      <c r="FO44" s="226"/>
      <c r="FP44" s="226"/>
      <c r="FQ44" s="226"/>
      <c r="FR44" s="226"/>
      <c r="FS44" s="226"/>
      <c r="FT44" s="226"/>
      <c r="FU44" s="226"/>
      <c r="FV44" s="226"/>
      <c r="FW44" s="226"/>
      <c r="FX44" s="226"/>
      <c r="FY44" s="226"/>
      <c r="FZ44" s="226"/>
      <c r="GA44" s="226"/>
      <c r="GB44" s="226"/>
      <c r="GC44" s="226"/>
      <c r="GD44" s="226"/>
      <c r="GE44" s="226"/>
      <c r="GF44" s="226"/>
      <c r="GG44" s="226"/>
      <c r="GH44" s="226"/>
      <c r="GI44" s="226"/>
      <c r="GJ44" s="226"/>
      <c r="GK44" s="226"/>
      <c r="GL44" s="226"/>
    </row>
    <row r="45" spans="1:194" ht="50.1" customHeight="1" x14ac:dyDescent="0.2">
      <c r="A45" s="186" t="s">
        <v>1</v>
      </c>
      <c r="B45" s="235"/>
      <c r="C45" s="227">
        <f>SUM(COUNTIF('Gedragssignaleringslijsten v1'!C48,"X"),COUNTIF('v2'!C48,"X"),COUNTIF('v3'!C48,"X"),COUNTIF('v4'!C48,"X"),COUNTIF('v5'!C48,"X"),COUNTIF('v6'!C48,"X"),COUNTIF('v7'!C48,"X"),COUNTIF('v8'!C48,"X"),COUNTIF('v9'!C48,"X"),COUNTIF('v10'!C48,"X"),COUNTIF(ouders!C48,"X"),COUNTIF(leerling!C48,"X"),COUNTIF('v13'!C48,"X"),COUNTIF('v14'!C48,"X"),COUNTIF('v15'!C48,"X"))</f>
        <v>0</v>
      </c>
      <c r="D45" s="122" t="b">
        <f t="shared" si="5"/>
        <v>0</v>
      </c>
      <c r="E45" s="377" t="str">
        <f>IF(D45=FALSE,"",VLOOKUP(D45,lijst!$A448:'lijst'!$B449,2,TRUE))</f>
        <v/>
      </c>
      <c r="F45" s="378" t="str">
        <f>IF(D45=FALSE,"",VLOOKUP(D45,lijst!$A450:'lijst'!$B451,2,TRUE))</f>
        <v/>
      </c>
      <c r="G45" s="378" t="str">
        <f>IF(D45=FALSE,"",VLOOKUP(D45,lijst!$A452:'lijst'!$B453,2,TRUE))</f>
        <v/>
      </c>
      <c r="H45" s="378" t="str">
        <f>IF(D45=FALSE,"",VLOOKUP(D45,lijst!$A454:'lijst'!$B455,2,TRUE))</f>
        <v/>
      </c>
      <c r="I45" s="378" t="str">
        <f>IF(D45=FALSE,"",VLOOKUP(D45,lijst!$A456:'lijst'!$B457,2,TRUE))</f>
        <v/>
      </c>
      <c r="J45" s="379" t="str">
        <f>IF(D45=FALSE,"",VLOOKUP(D45,lijst!$A458:'lijst'!$B459,2,TRUE))</f>
        <v/>
      </c>
      <c r="K45" s="239"/>
      <c r="L45" s="230">
        <f>SUM(COUNTIF('Gedragssignaleringslijsten v1'!D48,"X"),COUNTIF('v2'!D48,"X"),COUNTIF('v3'!D48,"X"),COUNTIF('v4'!D48,"X"),COUNTIF('v5'!D48,"X"),COUNTIF('v6'!D48,"X"),COUNTIF('v7'!D48,"X"),COUNTIF('v8'!D48,"X"),COUNTIF('v9'!D48,"X"),COUNTIF('v10'!D48,"X"),COUNTIF(ouders!D48,"X"),COUNTIF(leerling!D48,"X"),COUNTIF('v13'!D48,"X"),COUNTIF('v14'!D48,"X"),COUNTIF('v15'!D48,"X"))</f>
        <v>0</v>
      </c>
      <c r="M45" s="231" t="b">
        <f t="shared" si="4"/>
        <v>0</v>
      </c>
      <c r="N45" s="232"/>
      <c r="O45" s="232"/>
      <c r="P45" s="232"/>
      <c r="Q45" s="232"/>
      <c r="R45" s="232"/>
      <c r="S45" s="232"/>
      <c r="T45" s="123"/>
      <c r="U45" s="123"/>
      <c r="V45" s="123"/>
      <c r="W45" s="232"/>
      <c r="X45" s="232"/>
      <c r="Y45" s="232"/>
      <c r="Z45" s="232"/>
      <c r="AA45" s="232"/>
      <c r="AB45" s="232"/>
      <c r="AC45" s="123"/>
      <c r="AD45" s="123"/>
      <c r="AE45" s="123"/>
      <c r="AF45" s="232"/>
      <c r="AG45" s="232"/>
      <c r="AH45" s="232"/>
      <c r="AI45" s="232"/>
      <c r="AJ45" s="232"/>
      <c r="AK45" s="232"/>
      <c r="AL45" s="123"/>
      <c r="AM45" s="123"/>
      <c r="AN45" s="123"/>
      <c r="AO45" s="232"/>
      <c r="AP45" s="232"/>
      <c r="AQ45" s="232"/>
      <c r="AR45" s="232"/>
      <c r="AS45" s="232"/>
      <c r="AT45" s="232"/>
      <c r="AU45" s="123"/>
      <c r="AV45" s="123"/>
      <c r="AW45" s="123"/>
      <c r="AX45" s="232"/>
      <c r="AY45" s="232"/>
      <c r="AZ45" s="232"/>
      <c r="BA45" s="232"/>
      <c r="BB45" s="232"/>
      <c r="BC45" s="232"/>
      <c r="BD45" s="123"/>
      <c r="BE45" s="123"/>
      <c r="BF45" s="123"/>
      <c r="BG45" s="232"/>
      <c r="BH45" s="232"/>
      <c r="BI45" s="232"/>
      <c r="BJ45" s="232"/>
      <c r="BK45" s="232"/>
      <c r="BL45" s="232"/>
      <c r="BM45" s="123"/>
      <c r="BN45" s="123"/>
      <c r="BO45" s="123"/>
      <c r="BP45" s="232"/>
      <c r="BQ45" s="232"/>
      <c r="BR45" s="232"/>
      <c r="BS45" s="232"/>
      <c r="BT45" s="232"/>
      <c r="BU45" s="232"/>
      <c r="BV45" s="123"/>
      <c r="BW45" s="123"/>
      <c r="BX45" s="123"/>
      <c r="BY45" s="232"/>
      <c r="BZ45" s="232"/>
      <c r="CA45" s="232"/>
      <c r="CB45" s="232"/>
      <c r="CC45" s="232"/>
      <c r="CD45" s="232"/>
      <c r="CE45" s="123"/>
      <c r="CF45" s="123"/>
      <c r="CG45" s="123"/>
      <c r="CH45" s="232"/>
      <c r="CI45" s="232"/>
      <c r="CJ45" s="232"/>
      <c r="CK45" s="232"/>
      <c r="CL45" s="232"/>
      <c r="CM45" s="232"/>
      <c r="CN45" s="233"/>
      <c r="CO45" s="136"/>
      <c r="CP45" s="121"/>
      <c r="CQ45" s="121"/>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c r="DW45" s="226"/>
      <c r="DX45" s="226"/>
      <c r="DY45" s="226"/>
      <c r="DZ45" s="226"/>
      <c r="EA45" s="226"/>
      <c r="EB45" s="226"/>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226"/>
      <c r="EZ45" s="226"/>
      <c r="FA45" s="226"/>
      <c r="FB45" s="226"/>
      <c r="FC45" s="226"/>
      <c r="FD45" s="226"/>
      <c r="FE45" s="226"/>
      <c r="FF45" s="226"/>
      <c r="FG45" s="226"/>
      <c r="FH45" s="226"/>
      <c r="FI45" s="226"/>
      <c r="FJ45" s="226"/>
      <c r="FK45" s="226"/>
      <c r="FL45" s="226"/>
      <c r="FM45" s="226"/>
      <c r="FN45" s="226"/>
      <c r="FO45" s="226"/>
      <c r="FP45" s="226"/>
      <c r="FQ45" s="226"/>
      <c r="FR45" s="226"/>
      <c r="FS45" s="226"/>
      <c r="FT45" s="226"/>
      <c r="FU45" s="226"/>
      <c r="FV45" s="226"/>
      <c r="FW45" s="226"/>
      <c r="FX45" s="226"/>
      <c r="FY45" s="226"/>
      <c r="FZ45" s="226"/>
      <c r="GA45" s="226"/>
      <c r="GB45" s="226"/>
      <c r="GC45" s="226"/>
      <c r="GD45" s="226"/>
      <c r="GE45" s="226"/>
      <c r="GF45" s="226"/>
      <c r="GG45" s="226"/>
      <c r="GH45" s="226"/>
      <c r="GI45" s="226"/>
      <c r="GJ45" s="226"/>
      <c r="GK45" s="226"/>
      <c r="GL45" s="226"/>
    </row>
    <row r="46" spans="1:194" ht="50.1" customHeight="1" x14ac:dyDescent="0.2">
      <c r="A46" s="186" t="s">
        <v>205</v>
      </c>
      <c r="B46" s="235"/>
      <c r="C46" s="227">
        <f>SUM(COUNTIF('Gedragssignaleringslijsten v1'!C49,"X"),COUNTIF('v2'!C49,"X"),COUNTIF('v3'!C49,"X"),COUNTIF('v4'!C49,"X"),COUNTIF('v5'!C49,"X"),COUNTIF('v6'!C49,"X"),COUNTIF('v7'!C49,"X"),COUNTIF('v8'!C49,"X"),COUNTIF('v9'!C49,"X"),COUNTIF('v10'!C49,"X"),COUNTIF(ouders!C49,"X"),COUNTIF(leerling!C49,"X"),COUNTIF('v13'!C49,"X"),COUNTIF('v14'!C49,"X"),COUNTIF('v15'!C49,"X"))</f>
        <v>0</v>
      </c>
      <c r="D46" s="122" t="b">
        <f t="shared" si="5"/>
        <v>0</v>
      </c>
      <c r="E46" s="377" t="str">
        <f>IF(D46=FALSE,"",VLOOKUP(D46,lijst!$A460:'lijst'!$B461,2,TRUE))</f>
        <v/>
      </c>
      <c r="F46" s="378" t="str">
        <f>IF(D46=FALSE,"",VLOOKUP(D46,lijst!$A462:'lijst'!$B463,2,TRUE))</f>
        <v/>
      </c>
      <c r="G46" s="378" t="str">
        <f>IF(D46=FALSE,"",VLOOKUP(D46,lijst!$A464:'lijst'!$B465,2,TRUE))</f>
        <v/>
      </c>
      <c r="H46" s="378" t="str">
        <f>IF(D46=FALSE,"",VLOOKUP(D46,lijst!$A466:'lijst'!$B467,2,TRUE))</f>
        <v/>
      </c>
      <c r="I46" s="378" t="str">
        <f>IF(D46=FALSE,"",VLOOKUP(D46,lijst!$A468:'lijst'!$B469,2,TRUE))</f>
        <v/>
      </c>
      <c r="J46" s="379" t="str">
        <f>IF(D46=FALSE,"",VLOOKUP(D46,lijst!$A470:'lijst'!$B471,2,TRUE))</f>
        <v/>
      </c>
      <c r="K46" s="239"/>
      <c r="L46" s="230">
        <f>SUM(COUNTIF('Gedragssignaleringslijsten v1'!D49,"X"),COUNTIF('v2'!D49,"X"),COUNTIF('v3'!D49,"X"),COUNTIF('v4'!D49,"X"),COUNTIF('v5'!D49,"X"),COUNTIF('v6'!D49,"X"),COUNTIF('v7'!D49,"X"),COUNTIF('v8'!D49,"X"),COUNTIF('v9'!D49,"X"),COUNTIF('v10'!D49,"X"),COUNTIF(ouders!D49,"X"),COUNTIF(leerling!D49,"X"),COUNTIF('v13'!D49,"X"),COUNTIF('v14'!D49,"X"),COUNTIF('v15'!D49,"X"))</f>
        <v>0</v>
      </c>
      <c r="M46" s="231" t="b">
        <f t="shared" si="4"/>
        <v>0</v>
      </c>
      <c r="N46" s="232"/>
      <c r="O46" s="232"/>
      <c r="P46" s="232"/>
      <c r="Q46" s="232"/>
      <c r="R46" s="232"/>
      <c r="S46" s="232"/>
      <c r="T46" s="123"/>
      <c r="U46" s="123"/>
      <c r="V46" s="123"/>
      <c r="W46" s="232"/>
      <c r="X46" s="232"/>
      <c r="Y46" s="232"/>
      <c r="Z46" s="232"/>
      <c r="AA46" s="232"/>
      <c r="AB46" s="232"/>
      <c r="AC46" s="123"/>
      <c r="AD46" s="123"/>
      <c r="AE46" s="123"/>
      <c r="AF46" s="232"/>
      <c r="AG46" s="232"/>
      <c r="AH46" s="232"/>
      <c r="AI46" s="232"/>
      <c r="AJ46" s="232"/>
      <c r="AK46" s="232"/>
      <c r="AL46" s="123"/>
      <c r="AM46" s="123"/>
      <c r="AN46" s="123"/>
      <c r="AO46" s="232"/>
      <c r="AP46" s="232"/>
      <c r="AQ46" s="232"/>
      <c r="AR46" s="232"/>
      <c r="AS46" s="232"/>
      <c r="AT46" s="232"/>
      <c r="AU46" s="123"/>
      <c r="AV46" s="123"/>
      <c r="AW46" s="123"/>
      <c r="AX46" s="232"/>
      <c r="AY46" s="232"/>
      <c r="AZ46" s="232"/>
      <c r="BA46" s="232"/>
      <c r="BB46" s="232"/>
      <c r="BC46" s="232"/>
      <c r="BD46" s="123"/>
      <c r="BE46" s="123"/>
      <c r="BF46" s="123"/>
      <c r="BG46" s="232"/>
      <c r="BH46" s="232"/>
      <c r="BI46" s="232"/>
      <c r="BJ46" s="232"/>
      <c r="BK46" s="232"/>
      <c r="BL46" s="232"/>
      <c r="BM46" s="123"/>
      <c r="BN46" s="123"/>
      <c r="BO46" s="123"/>
      <c r="BP46" s="232"/>
      <c r="BQ46" s="232"/>
      <c r="BR46" s="232"/>
      <c r="BS46" s="232"/>
      <c r="BT46" s="232"/>
      <c r="BU46" s="232"/>
      <c r="BV46" s="123"/>
      <c r="BW46" s="123"/>
      <c r="BX46" s="123"/>
      <c r="BY46" s="232"/>
      <c r="BZ46" s="232"/>
      <c r="CA46" s="232"/>
      <c r="CB46" s="232"/>
      <c r="CC46" s="232"/>
      <c r="CD46" s="232"/>
      <c r="CE46" s="123"/>
      <c r="CF46" s="123"/>
      <c r="CG46" s="123"/>
      <c r="CH46" s="232"/>
      <c r="CI46" s="232"/>
      <c r="CJ46" s="232"/>
      <c r="CK46" s="232"/>
      <c r="CL46" s="232"/>
      <c r="CM46" s="232"/>
      <c r="CN46" s="233"/>
      <c r="CO46" s="136"/>
      <c r="CP46" s="121"/>
      <c r="CQ46" s="121"/>
      <c r="CR46" s="226"/>
      <c r="CS46" s="226"/>
      <c r="CT46" s="226"/>
      <c r="CU46" s="226"/>
      <c r="CV46" s="226"/>
      <c r="CW46" s="226"/>
      <c r="CX46" s="226"/>
      <c r="CY46" s="226"/>
      <c r="CZ46" s="226"/>
      <c r="DA46" s="226"/>
      <c r="DB46" s="226"/>
      <c r="DC46" s="226"/>
      <c r="DD46" s="226"/>
      <c r="DE46" s="226"/>
      <c r="DF46" s="226"/>
      <c r="DG46" s="226"/>
      <c r="DH46" s="226"/>
      <c r="DI46" s="226"/>
      <c r="DJ46" s="226"/>
      <c r="DK46" s="226"/>
      <c r="DL46" s="226"/>
      <c r="DM46" s="226"/>
      <c r="DN46" s="226"/>
      <c r="DO46" s="226"/>
      <c r="DP46" s="226"/>
      <c r="DQ46" s="226"/>
      <c r="DR46" s="226"/>
      <c r="DS46" s="226"/>
      <c r="DT46" s="226"/>
      <c r="DU46" s="226"/>
      <c r="DV46" s="226"/>
      <c r="DW46" s="226"/>
      <c r="DX46" s="226"/>
      <c r="DY46" s="226"/>
      <c r="DZ46" s="226"/>
      <c r="EA46" s="226"/>
      <c r="EB46" s="226"/>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226"/>
      <c r="EZ46" s="226"/>
      <c r="FA46" s="226"/>
      <c r="FB46" s="226"/>
      <c r="FC46" s="226"/>
      <c r="FD46" s="226"/>
      <c r="FE46" s="226"/>
      <c r="FF46" s="226"/>
      <c r="FG46" s="226"/>
      <c r="FH46" s="226"/>
      <c r="FI46" s="226"/>
      <c r="FJ46" s="226"/>
      <c r="FK46" s="226"/>
      <c r="FL46" s="226"/>
      <c r="FM46" s="226"/>
      <c r="FN46" s="226"/>
      <c r="FO46" s="226"/>
      <c r="FP46" s="226"/>
      <c r="FQ46" s="226"/>
      <c r="FR46" s="226"/>
      <c r="FS46" s="226"/>
      <c r="FT46" s="226"/>
      <c r="FU46" s="226"/>
      <c r="FV46" s="226"/>
      <c r="FW46" s="226"/>
      <c r="FX46" s="226"/>
      <c r="FY46" s="226"/>
      <c r="FZ46" s="226"/>
      <c r="GA46" s="226"/>
      <c r="GB46" s="226"/>
      <c r="GC46" s="226"/>
      <c r="GD46" s="226"/>
      <c r="GE46" s="226"/>
      <c r="GF46" s="226"/>
      <c r="GG46" s="226"/>
      <c r="GH46" s="226"/>
      <c r="GI46" s="226"/>
      <c r="GJ46" s="226"/>
      <c r="GK46" s="226"/>
      <c r="GL46" s="226"/>
    </row>
    <row r="47" spans="1:194" ht="50.1" customHeight="1" thickBot="1" x14ac:dyDescent="0.25">
      <c r="A47" s="187" t="s">
        <v>184</v>
      </c>
      <c r="B47" s="235"/>
      <c r="C47" s="227">
        <f>SUM(COUNTIF('Gedragssignaleringslijsten v1'!C50,"X"),COUNTIF('v2'!C50,"X"),COUNTIF('v3'!C50,"X"),COUNTIF('v4'!C50,"X"),COUNTIF('v5'!C50,"X"),COUNTIF('v6'!C50,"X"),COUNTIF('v7'!C50,"X"),COUNTIF('v8'!C50,"X"),COUNTIF('v9'!C50,"X"),COUNTIF('v10'!C50,"X"),COUNTIF(ouders!C50,"X"),COUNTIF(leerling!C50,"X"),COUNTIF('v13'!C50,"X"),COUNTIF('v14'!C50,"X"),COUNTIF('v15'!C50,"X"))</f>
        <v>0</v>
      </c>
      <c r="D47" s="122" t="b">
        <f t="shared" si="5"/>
        <v>0</v>
      </c>
      <c r="E47" s="380" t="str">
        <f>IF(D47=FALSE,"",VLOOKUP(D47,lijst!$A472:'lijst'!$B473,2,TRUE))</f>
        <v/>
      </c>
      <c r="F47" s="381" t="str">
        <f>IF(D47=FALSE,"",VLOOKUP(D47,lijst!$A474:'lijst'!$B475,2,TRUE))</f>
        <v/>
      </c>
      <c r="G47" s="381" t="str">
        <f>IF(D47=FALSE,"",VLOOKUP(D47,lijst!$A476:'lijst'!$B477,2,TRUE))</f>
        <v/>
      </c>
      <c r="H47" s="381" t="str">
        <f>IF(D47=FALSE,"",VLOOKUP(D47,lijst!$A478:'lijst'!$B479,2,TRUE))</f>
        <v/>
      </c>
      <c r="I47" s="381" t="str">
        <f>IF(D47=FALSE,"",VLOOKUP(D47,lijst!$A480:'lijst'!$B481,2,TRUE))</f>
        <v/>
      </c>
      <c r="J47" s="382" t="str">
        <f>IF(D47=FALSE,"",VLOOKUP(D47,lijst!$A482:'lijst'!$B483,2,TRUE))</f>
        <v/>
      </c>
      <c r="K47" s="240"/>
      <c r="L47" s="230">
        <f>SUM(COUNTIF('Gedragssignaleringslijsten v1'!D50,"X"),COUNTIF('v2'!D50,"X"),COUNTIF('v3'!D50,"X"),COUNTIF('v4'!D50,"X"),COUNTIF('v5'!D50,"X"),COUNTIF('v6'!D50,"X"),COUNTIF('v7'!D50,"X"),COUNTIF('v8'!D50,"X"),COUNTIF('v9'!D50,"X"),COUNTIF('v10'!D50,"X"),COUNTIF(ouders!D50,"X"),COUNTIF(leerling!D50,"X"),COUNTIF('v13'!D50,"X"),COUNTIF('v14'!D50,"X"),COUNTIF('v15'!D50,"X"))</f>
        <v>0</v>
      </c>
      <c r="M47" s="231" t="b">
        <f t="shared" si="4"/>
        <v>0</v>
      </c>
      <c r="N47" s="232"/>
      <c r="O47" s="232"/>
      <c r="P47" s="232"/>
      <c r="Q47" s="232"/>
      <c r="R47" s="232"/>
      <c r="S47" s="232"/>
      <c r="T47" s="123"/>
      <c r="U47" s="123"/>
      <c r="V47" s="123"/>
      <c r="W47" s="232"/>
      <c r="X47" s="232"/>
      <c r="Y47" s="232"/>
      <c r="Z47" s="232"/>
      <c r="AA47" s="232"/>
      <c r="AB47" s="232"/>
      <c r="AC47" s="123"/>
      <c r="AD47" s="123"/>
      <c r="AE47" s="123"/>
      <c r="AF47" s="232"/>
      <c r="AG47" s="232"/>
      <c r="AH47" s="232"/>
      <c r="AI47" s="232"/>
      <c r="AJ47" s="232"/>
      <c r="AK47" s="232"/>
      <c r="AL47" s="123"/>
      <c r="AM47" s="123"/>
      <c r="AN47" s="123"/>
      <c r="AO47" s="232"/>
      <c r="AP47" s="232"/>
      <c r="AQ47" s="232"/>
      <c r="AR47" s="232"/>
      <c r="AS47" s="232"/>
      <c r="AT47" s="232"/>
      <c r="AU47" s="123"/>
      <c r="AV47" s="123"/>
      <c r="AW47" s="123"/>
      <c r="AX47" s="232"/>
      <c r="AY47" s="232"/>
      <c r="AZ47" s="232"/>
      <c r="BA47" s="232"/>
      <c r="BB47" s="232"/>
      <c r="BC47" s="232"/>
      <c r="BD47" s="123"/>
      <c r="BE47" s="123"/>
      <c r="BF47" s="123"/>
      <c r="BG47" s="232"/>
      <c r="BH47" s="232"/>
      <c r="BI47" s="232"/>
      <c r="BJ47" s="232"/>
      <c r="BK47" s="232"/>
      <c r="BL47" s="232"/>
      <c r="BM47" s="123"/>
      <c r="BN47" s="123"/>
      <c r="BO47" s="123"/>
      <c r="BP47" s="232"/>
      <c r="BQ47" s="232"/>
      <c r="BR47" s="232"/>
      <c r="BS47" s="232"/>
      <c r="BT47" s="232"/>
      <c r="BU47" s="232"/>
      <c r="BV47" s="123"/>
      <c r="BW47" s="123"/>
      <c r="BX47" s="123"/>
      <c r="BY47" s="232"/>
      <c r="BZ47" s="232"/>
      <c r="CA47" s="232"/>
      <c r="CB47" s="232"/>
      <c r="CC47" s="232"/>
      <c r="CD47" s="232"/>
      <c r="CE47" s="123"/>
      <c r="CF47" s="123"/>
      <c r="CG47" s="123"/>
      <c r="CH47" s="232"/>
      <c r="CI47" s="232"/>
      <c r="CJ47" s="232"/>
      <c r="CK47" s="232"/>
      <c r="CL47" s="232"/>
      <c r="CM47" s="232"/>
      <c r="CN47" s="233"/>
      <c r="CO47" s="136"/>
      <c r="CP47" s="121"/>
      <c r="CQ47" s="121"/>
      <c r="CR47" s="226"/>
      <c r="CS47" s="226"/>
      <c r="CT47" s="226"/>
      <c r="CU47" s="226"/>
      <c r="CV47" s="226"/>
      <c r="CW47" s="226"/>
      <c r="CX47" s="226"/>
      <c r="CY47" s="226"/>
      <c r="CZ47" s="226"/>
      <c r="DA47" s="226"/>
      <c r="DB47" s="226"/>
      <c r="DC47" s="226"/>
      <c r="DD47" s="226"/>
      <c r="DE47" s="226"/>
      <c r="DF47" s="226"/>
      <c r="DG47" s="226"/>
      <c r="DH47" s="226"/>
      <c r="DI47" s="226"/>
      <c r="DJ47" s="226"/>
      <c r="DK47" s="226"/>
      <c r="DL47" s="226"/>
      <c r="DM47" s="226"/>
      <c r="DN47" s="226"/>
      <c r="DO47" s="226"/>
      <c r="DP47" s="226"/>
      <c r="DQ47" s="226"/>
      <c r="DR47" s="226"/>
      <c r="DS47" s="226"/>
      <c r="DT47" s="226"/>
      <c r="DU47" s="226"/>
      <c r="DV47" s="226"/>
      <c r="DW47" s="226"/>
      <c r="DX47" s="226"/>
      <c r="DY47" s="226"/>
      <c r="DZ47" s="226"/>
      <c r="EA47" s="226"/>
      <c r="EB47" s="226"/>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226"/>
      <c r="EZ47" s="226"/>
      <c r="FA47" s="226"/>
      <c r="FB47" s="226"/>
      <c r="FC47" s="226"/>
      <c r="FD47" s="226"/>
      <c r="FE47" s="226"/>
      <c r="FF47" s="226"/>
      <c r="FG47" s="226"/>
      <c r="FH47" s="226"/>
      <c r="FI47" s="226"/>
      <c r="FJ47" s="226"/>
      <c r="FK47" s="226"/>
      <c r="FL47" s="226"/>
      <c r="FM47" s="226"/>
      <c r="FN47" s="226"/>
      <c r="FO47" s="226"/>
      <c r="FP47" s="226"/>
      <c r="FQ47" s="226"/>
      <c r="FR47" s="226"/>
      <c r="FS47" s="226"/>
      <c r="FT47" s="226"/>
      <c r="FU47" s="226"/>
      <c r="FV47" s="226"/>
      <c r="FW47" s="226"/>
      <c r="FX47" s="226"/>
      <c r="FY47" s="226"/>
      <c r="FZ47" s="226"/>
      <c r="GA47" s="226"/>
      <c r="GB47" s="226"/>
      <c r="GC47" s="226"/>
      <c r="GD47" s="226"/>
      <c r="GE47" s="226"/>
      <c r="GF47" s="226"/>
      <c r="GG47" s="226"/>
      <c r="GH47" s="226"/>
      <c r="GI47" s="226"/>
      <c r="GJ47" s="226"/>
      <c r="GK47" s="226"/>
      <c r="GL47" s="226"/>
    </row>
    <row r="48" spans="1:194" ht="16.5" customHeight="1" thickBot="1" x14ac:dyDescent="0.25">
      <c r="A48" s="217" t="s">
        <v>342</v>
      </c>
      <c r="B48" s="236"/>
      <c r="C48" s="227"/>
      <c r="D48" s="227"/>
      <c r="E48" s="387"/>
      <c r="F48" s="387"/>
      <c r="G48" s="387"/>
      <c r="H48" s="387"/>
      <c r="I48" s="387"/>
      <c r="J48" s="387"/>
      <c r="K48" s="239"/>
      <c r="L48" s="230"/>
      <c r="M48" s="231"/>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c r="CC48" s="123"/>
      <c r="CD48" s="123"/>
      <c r="CE48" s="123"/>
      <c r="CF48" s="123"/>
      <c r="CG48" s="123"/>
      <c r="CH48" s="123"/>
      <c r="CI48" s="123"/>
      <c r="CJ48" s="123"/>
      <c r="CK48" s="123"/>
      <c r="CL48" s="123"/>
      <c r="CM48" s="123"/>
      <c r="CN48" s="233"/>
      <c r="CO48" s="136"/>
      <c r="CP48" s="121"/>
      <c r="CQ48" s="121"/>
      <c r="CR48" s="226"/>
      <c r="CS48" s="226"/>
      <c r="CT48" s="226"/>
      <c r="CU48" s="226"/>
      <c r="CV48" s="226"/>
      <c r="CW48" s="226"/>
      <c r="CX48" s="226"/>
      <c r="CY48" s="226"/>
      <c r="CZ48" s="226"/>
      <c r="DA48" s="226"/>
      <c r="DB48" s="226"/>
      <c r="DC48" s="226"/>
      <c r="DD48" s="226"/>
      <c r="DE48" s="226"/>
      <c r="DF48" s="226"/>
      <c r="DG48" s="226"/>
      <c r="DH48" s="226"/>
      <c r="DI48" s="226"/>
      <c r="DJ48" s="226"/>
      <c r="DK48" s="226"/>
      <c r="DL48" s="226"/>
      <c r="DM48" s="226"/>
      <c r="DN48" s="226"/>
      <c r="DO48" s="226"/>
      <c r="DP48" s="226"/>
      <c r="DQ48" s="226"/>
      <c r="DR48" s="226"/>
      <c r="DS48" s="226"/>
      <c r="DT48" s="226"/>
      <c r="DU48" s="226"/>
      <c r="DV48" s="226"/>
      <c r="DW48" s="226"/>
      <c r="DX48" s="226"/>
      <c r="DY48" s="226"/>
      <c r="DZ48" s="226"/>
      <c r="EA48" s="226"/>
      <c r="EB48" s="226"/>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226"/>
      <c r="EZ48" s="226"/>
      <c r="FA48" s="226"/>
      <c r="FB48" s="226"/>
      <c r="FC48" s="226"/>
      <c r="FD48" s="226"/>
      <c r="FE48" s="226"/>
      <c r="FF48" s="226"/>
      <c r="FG48" s="226"/>
      <c r="FH48" s="226"/>
      <c r="FI48" s="226"/>
      <c r="FJ48" s="226"/>
      <c r="FK48" s="226"/>
      <c r="FL48" s="226"/>
      <c r="FM48" s="226"/>
      <c r="FN48" s="226"/>
      <c r="FO48" s="226"/>
      <c r="FP48" s="226"/>
      <c r="FQ48" s="226"/>
      <c r="FR48" s="226"/>
      <c r="FS48" s="226"/>
      <c r="FT48" s="226"/>
      <c r="FU48" s="226"/>
      <c r="FV48" s="226"/>
      <c r="FW48" s="226"/>
      <c r="FX48" s="226"/>
      <c r="FY48" s="226"/>
      <c r="FZ48" s="226"/>
      <c r="GA48" s="226"/>
      <c r="GB48" s="226"/>
      <c r="GC48" s="226"/>
      <c r="GD48" s="226"/>
      <c r="GE48" s="226"/>
      <c r="GF48" s="226"/>
      <c r="GG48" s="226"/>
      <c r="GH48" s="226"/>
      <c r="GI48" s="226"/>
      <c r="GJ48" s="226"/>
      <c r="GK48" s="226"/>
      <c r="GL48" s="226"/>
    </row>
    <row r="49" spans="1:194" ht="50.1" customHeight="1" x14ac:dyDescent="0.2">
      <c r="A49" s="185" t="s">
        <v>2</v>
      </c>
      <c r="B49" s="235"/>
      <c r="C49" s="227">
        <f>SUM(COUNTIF('Gedragssignaleringslijsten v1'!C52,"X"),COUNTIF('v2'!C52,"X"),COUNTIF('v3'!C52,"X"),COUNTIF('v4'!C52,"X"),COUNTIF('v5'!C52,"X"),COUNTIF('v6'!C52,"X"),COUNTIF('v7'!C52,"X"),COUNTIF('v8'!C52,"X"),COUNTIF('v9'!C52,"X"),COUNTIF('v10'!C52,"X"),COUNTIF(ouders!C52,"X"),COUNTIF(leerling!C52,"X"),COUNTIF('v13'!C52,"X"),COUNTIF('v14'!C52,"X"),COUNTIF('v15'!C52,"X"))</f>
        <v>0</v>
      </c>
      <c r="D49" s="122" t="b">
        <f t="shared" ref="D49:D54" si="6">IF(C49&gt;C$1/30, TRUE)</f>
        <v>0</v>
      </c>
      <c r="E49" s="374" t="str">
        <f>IF(D49=FALSE,"",VLOOKUP(D49,lijst!$A484:'lijst'!$B485,2,TRUE))</f>
        <v/>
      </c>
      <c r="F49" s="375" t="str">
        <f>IF(D49=FALSE,"",VLOOKUP(D49,lijst!$A486:'lijst'!$B487,2,TRUE))</f>
        <v/>
      </c>
      <c r="G49" s="375" t="str">
        <f>IF(D49=FALSE,"",VLOOKUP(D49,lijst!$A488:'lijst'!$B489,2,TRUE))</f>
        <v/>
      </c>
      <c r="H49" s="375" t="str">
        <f>IF(D49=FALSE,"",VLOOKUP(D49,lijst!$A490:'lijst'!$B491,2,TRUE))</f>
        <v/>
      </c>
      <c r="I49" s="375" t="str">
        <f>IF(D49=FALSE,"",VLOOKUP(D49,lijst!$A492:'lijst'!$B493,2,TRUE))</f>
        <v/>
      </c>
      <c r="J49" s="376" t="str">
        <f>IF(D49=FALSE,"",VLOOKUP(D49,lijst!$A494:'lijst'!$B495,2,TRUE))</f>
        <v/>
      </c>
      <c r="K49" s="239"/>
      <c r="L49" s="230">
        <f>SUM(COUNTIF('Gedragssignaleringslijsten v1'!D52,"X"),COUNTIF('v2'!D52,"X"),COUNTIF('v3'!D52,"X"),COUNTIF('v4'!D52,"X"),COUNTIF('v5'!D52,"X"),COUNTIF('v6'!D52,"X"),COUNTIF('v7'!D52,"X"),COUNTIF('v8'!D52,"X"),COUNTIF('v9'!D52,"X"),COUNTIF('v10'!D52,"X"),COUNTIF(ouders!D52,"X"),COUNTIF(leerling!D52,"X"),COUNTIF('v13'!D52,"X"),COUNTIF('v14'!D52,"X"),COUNTIF('v15'!D52,"X"))</f>
        <v>0</v>
      </c>
      <c r="M49" s="231" t="b">
        <f t="shared" ref="M49:M54" si="7">IF(L49&gt;L$1/20, TRUE)</f>
        <v>0</v>
      </c>
      <c r="N49" s="232"/>
      <c r="O49" s="232"/>
      <c r="P49" s="232"/>
      <c r="Q49" s="232"/>
      <c r="R49" s="232"/>
      <c r="S49" s="232"/>
      <c r="T49" s="123"/>
      <c r="U49" s="123"/>
      <c r="V49" s="123"/>
      <c r="W49" s="232"/>
      <c r="X49" s="232"/>
      <c r="Y49" s="232"/>
      <c r="Z49" s="232"/>
      <c r="AA49" s="232"/>
      <c r="AB49" s="232"/>
      <c r="AC49" s="123"/>
      <c r="AD49" s="123"/>
      <c r="AE49" s="123"/>
      <c r="AF49" s="232"/>
      <c r="AG49" s="232"/>
      <c r="AH49" s="232"/>
      <c r="AI49" s="232"/>
      <c r="AJ49" s="232"/>
      <c r="AK49" s="232"/>
      <c r="AL49" s="123"/>
      <c r="AM49" s="123"/>
      <c r="AN49" s="123"/>
      <c r="AO49" s="232"/>
      <c r="AP49" s="232"/>
      <c r="AQ49" s="232"/>
      <c r="AR49" s="232"/>
      <c r="AS49" s="232"/>
      <c r="AT49" s="232"/>
      <c r="AU49" s="123"/>
      <c r="AV49" s="123"/>
      <c r="AW49" s="123"/>
      <c r="AX49" s="232"/>
      <c r="AY49" s="232"/>
      <c r="AZ49" s="232"/>
      <c r="BA49" s="232"/>
      <c r="BB49" s="232"/>
      <c r="BC49" s="232"/>
      <c r="BD49" s="123"/>
      <c r="BE49" s="123"/>
      <c r="BF49" s="123"/>
      <c r="BG49" s="232"/>
      <c r="BH49" s="232"/>
      <c r="BI49" s="232"/>
      <c r="BJ49" s="232"/>
      <c r="BK49" s="232"/>
      <c r="BL49" s="232"/>
      <c r="BM49" s="123"/>
      <c r="BN49" s="123"/>
      <c r="BO49" s="123"/>
      <c r="BP49" s="232"/>
      <c r="BQ49" s="232"/>
      <c r="BR49" s="232"/>
      <c r="BS49" s="232"/>
      <c r="BT49" s="232"/>
      <c r="BU49" s="232"/>
      <c r="BV49" s="123"/>
      <c r="BW49" s="123"/>
      <c r="BX49" s="123"/>
      <c r="BY49" s="232"/>
      <c r="BZ49" s="232"/>
      <c r="CA49" s="232"/>
      <c r="CB49" s="232"/>
      <c r="CC49" s="232"/>
      <c r="CD49" s="232"/>
      <c r="CE49" s="123"/>
      <c r="CF49" s="123"/>
      <c r="CG49" s="123"/>
      <c r="CH49" s="232"/>
      <c r="CI49" s="232"/>
      <c r="CJ49" s="232"/>
      <c r="CK49" s="232"/>
      <c r="CL49" s="232"/>
      <c r="CM49" s="232"/>
      <c r="CN49" s="233"/>
      <c r="CO49" s="136"/>
      <c r="CP49" s="121"/>
      <c r="CQ49" s="121"/>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c r="DW49" s="226"/>
      <c r="DX49" s="226"/>
      <c r="DY49" s="226"/>
      <c r="DZ49" s="226"/>
      <c r="EA49" s="226"/>
      <c r="EB49" s="226"/>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226"/>
      <c r="EZ49" s="226"/>
      <c r="FA49" s="226"/>
      <c r="FB49" s="226"/>
      <c r="FC49" s="226"/>
      <c r="FD49" s="226"/>
      <c r="FE49" s="226"/>
      <c r="FF49" s="226"/>
      <c r="FG49" s="226"/>
      <c r="FH49" s="226"/>
      <c r="FI49" s="226"/>
      <c r="FJ49" s="226"/>
      <c r="FK49" s="226"/>
      <c r="FL49" s="226"/>
      <c r="FM49" s="226"/>
      <c r="FN49" s="226"/>
      <c r="FO49" s="226"/>
      <c r="FP49" s="226"/>
      <c r="FQ49" s="226"/>
      <c r="FR49" s="226"/>
      <c r="FS49" s="226"/>
      <c r="FT49" s="226"/>
      <c r="FU49" s="226"/>
      <c r="FV49" s="226"/>
      <c r="FW49" s="226"/>
      <c r="FX49" s="226"/>
      <c r="FY49" s="226"/>
      <c r="FZ49" s="226"/>
      <c r="GA49" s="226"/>
      <c r="GB49" s="226"/>
      <c r="GC49" s="226"/>
      <c r="GD49" s="226"/>
      <c r="GE49" s="226"/>
      <c r="GF49" s="226"/>
      <c r="GG49" s="226"/>
      <c r="GH49" s="226"/>
      <c r="GI49" s="226"/>
      <c r="GJ49" s="226"/>
      <c r="GK49" s="226"/>
      <c r="GL49" s="226"/>
    </row>
    <row r="50" spans="1:194" ht="50.1" customHeight="1" x14ac:dyDescent="0.2">
      <c r="A50" s="186" t="s">
        <v>3</v>
      </c>
      <c r="B50" s="235"/>
      <c r="C50" s="227">
        <f>SUM(COUNTIF('Gedragssignaleringslijsten v1'!C53,"X"),COUNTIF('v2'!C53,"X"),COUNTIF('v3'!C53,"X"),COUNTIF('v4'!C53,"X"),COUNTIF('v5'!C53,"X"),COUNTIF('v6'!C53,"X"),COUNTIF('v7'!C53,"X"),COUNTIF('v8'!C53,"X"),COUNTIF('v9'!C53,"X"),COUNTIF('v10'!C53,"X"),COUNTIF(ouders!C53,"X"),COUNTIF(leerling!C53,"X"),COUNTIF('v13'!C53,"X"),COUNTIF('v14'!C53,"X"),COUNTIF('v15'!C53,"X"))</f>
        <v>0</v>
      </c>
      <c r="D50" s="122" t="b">
        <f t="shared" si="6"/>
        <v>0</v>
      </c>
      <c r="E50" s="377" t="str">
        <f>IF(D50=FALSE,"",VLOOKUP(D50,lijst!$A496:'lijst'!$B497,2,TRUE))</f>
        <v/>
      </c>
      <c r="F50" s="378" t="str">
        <f>IF(D50=FALSE,"",VLOOKUP(D50,lijst!$A498:'lijst'!$B499,2,TRUE))</f>
        <v/>
      </c>
      <c r="G50" s="378" t="str">
        <f>IF(D50=FALSE,"",VLOOKUP(D50,lijst!$A500:'lijst'!$B501,2,TRUE))</f>
        <v/>
      </c>
      <c r="H50" s="378" t="str">
        <f>IF(D50=FALSE,"",VLOOKUP(D50,lijst!$A502:'lijst'!$B503,2,TRUE))</f>
        <v/>
      </c>
      <c r="I50" s="378" t="str">
        <f>IF(D50=FALSE,"",VLOOKUP(D50,lijst!$A504:'lijst'!$B505,2,TRUE))</f>
        <v/>
      </c>
      <c r="J50" s="379" t="str">
        <f>IF(D50=FALSE,"",VLOOKUP(D50,lijst!$A506:'lijst'!$B507,2,TRUE))</f>
        <v/>
      </c>
      <c r="K50" s="239"/>
      <c r="L50" s="230">
        <f>SUM(COUNTIF('Gedragssignaleringslijsten v1'!D53,"X"),COUNTIF('v2'!D53,"X"),COUNTIF('v3'!D53,"X"),COUNTIF('v4'!D53,"X"),COUNTIF('v5'!D53,"X"),COUNTIF('v6'!D53,"X"),COUNTIF('v7'!D53,"X"),COUNTIF('v8'!D53,"X"),COUNTIF('v9'!D53,"X"),COUNTIF('v10'!D53,"X"),COUNTIF(ouders!D53,"X"),COUNTIF(leerling!D53,"X"),COUNTIF('v13'!D53,"X"),COUNTIF('v14'!D53,"X"),COUNTIF('v15'!D53,"X"))</f>
        <v>0</v>
      </c>
      <c r="M50" s="231" t="b">
        <f t="shared" si="7"/>
        <v>0</v>
      </c>
      <c r="N50" s="232"/>
      <c r="O50" s="232"/>
      <c r="P50" s="232"/>
      <c r="Q50" s="232"/>
      <c r="R50" s="232"/>
      <c r="S50" s="232"/>
      <c r="T50" s="123"/>
      <c r="U50" s="123"/>
      <c r="V50" s="123"/>
      <c r="W50" s="232"/>
      <c r="X50" s="232"/>
      <c r="Y50" s="232"/>
      <c r="Z50" s="232"/>
      <c r="AA50" s="232"/>
      <c r="AB50" s="232"/>
      <c r="AC50" s="123"/>
      <c r="AD50" s="123"/>
      <c r="AE50" s="123"/>
      <c r="AF50" s="232"/>
      <c r="AG50" s="232"/>
      <c r="AH50" s="232"/>
      <c r="AI50" s="232"/>
      <c r="AJ50" s="232"/>
      <c r="AK50" s="232"/>
      <c r="AL50" s="123"/>
      <c r="AM50" s="123"/>
      <c r="AN50" s="123"/>
      <c r="AO50" s="232"/>
      <c r="AP50" s="232"/>
      <c r="AQ50" s="232"/>
      <c r="AR50" s="232"/>
      <c r="AS50" s="232"/>
      <c r="AT50" s="232"/>
      <c r="AU50" s="123"/>
      <c r="AV50" s="123"/>
      <c r="AW50" s="123"/>
      <c r="AX50" s="232"/>
      <c r="AY50" s="232"/>
      <c r="AZ50" s="232"/>
      <c r="BA50" s="232"/>
      <c r="BB50" s="232"/>
      <c r="BC50" s="232"/>
      <c r="BD50" s="123"/>
      <c r="BE50" s="123"/>
      <c r="BF50" s="123"/>
      <c r="BG50" s="232"/>
      <c r="BH50" s="232"/>
      <c r="BI50" s="232"/>
      <c r="BJ50" s="232"/>
      <c r="BK50" s="232"/>
      <c r="BL50" s="232"/>
      <c r="BM50" s="123"/>
      <c r="BN50" s="123"/>
      <c r="BO50" s="123"/>
      <c r="BP50" s="232"/>
      <c r="BQ50" s="232"/>
      <c r="BR50" s="232"/>
      <c r="BS50" s="232"/>
      <c r="BT50" s="232"/>
      <c r="BU50" s="232"/>
      <c r="BV50" s="123"/>
      <c r="BW50" s="123"/>
      <c r="BX50" s="123"/>
      <c r="BY50" s="232"/>
      <c r="BZ50" s="232"/>
      <c r="CA50" s="232"/>
      <c r="CB50" s="232"/>
      <c r="CC50" s="232"/>
      <c r="CD50" s="232"/>
      <c r="CE50" s="123"/>
      <c r="CF50" s="123"/>
      <c r="CG50" s="123"/>
      <c r="CH50" s="232"/>
      <c r="CI50" s="232"/>
      <c r="CJ50" s="232"/>
      <c r="CK50" s="232"/>
      <c r="CL50" s="232"/>
      <c r="CM50" s="232"/>
      <c r="CN50" s="233"/>
      <c r="CO50" s="136"/>
      <c r="CP50" s="121"/>
      <c r="CQ50" s="121"/>
      <c r="CR50" s="226"/>
      <c r="CS50" s="226"/>
      <c r="CT50" s="226"/>
      <c r="CU50" s="226"/>
      <c r="CV50" s="226"/>
      <c r="CW50" s="226"/>
      <c r="CX50" s="226"/>
      <c r="CY50" s="226"/>
      <c r="CZ50" s="226"/>
      <c r="DA50" s="226"/>
      <c r="DB50" s="226"/>
      <c r="DC50" s="226"/>
      <c r="DD50" s="226"/>
      <c r="DE50" s="226"/>
      <c r="DF50" s="226"/>
      <c r="DG50" s="226"/>
      <c r="DH50" s="226"/>
      <c r="DI50" s="226"/>
      <c r="DJ50" s="226"/>
      <c r="DK50" s="226"/>
      <c r="DL50" s="226"/>
      <c r="DM50" s="226"/>
      <c r="DN50" s="226"/>
      <c r="DO50" s="226"/>
      <c r="DP50" s="226"/>
      <c r="DQ50" s="226"/>
      <c r="DR50" s="226"/>
      <c r="DS50" s="226"/>
      <c r="DT50" s="226"/>
      <c r="DU50" s="226"/>
      <c r="DV50" s="226"/>
      <c r="DW50" s="226"/>
      <c r="DX50" s="226"/>
      <c r="DY50" s="226"/>
      <c r="DZ50" s="226"/>
      <c r="EA50" s="226"/>
      <c r="EB50" s="226"/>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226"/>
      <c r="EZ50" s="226"/>
      <c r="FA50" s="226"/>
      <c r="FB50" s="226"/>
      <c r="FC50" s="226"/>
      <c r="FD50" s="226"/>
      <c r="FE50" s="226"/>
      <c r="FF50" s="226"/>
      <c r="FG50" s="226"/>
      <c r="FH50" s="226"/>
      <c r="FI50" s="226"/>
      <c r="FJ50" s="226"/>
      <c r="FK50" s="226"/>
      <c r="FL50" s="226"/>
      <c r="FM50" s="226"/>
      <c r="FN50" s="226"/>
      <c r="FO50" s="226"/>
      <c r="FP50" s="226"/>
      <c r="FQ50" s="226"/>
      <c r="FR50" s="226"/>
      <c r="FS50" s="226"/>
      <c r="FT50" s="226"/>
      <c r="FU50" s="226"/>
      <c r="FV50" s="226"/>
      <c r="FW50" s="226"/>
      <c r="FX50" s="226"/>
      <c r="FY50" s="226"/>
      <c r="FZ50" s="226"/>
      <c r="GA50" s="226"/>
      <c r="GB50" s="226"/>
      <c r="GC50" s="226"/>
      <c r="GD50" s="226"/>
      <c r="GE50" s="226"/>
      <c r="GF50" s="226"/>
      <c r="GG50" s="226"/>
      <c r="GH50" s="226"/>
      <c r="GI50" s="226"/>
      <c r="GJ50" s="226"/>
      <c r="GK50" s="226"/>
      <c r="GL50" s="226"/>
    </row>
    <row r="51" spans="1:194" ht="50.1" customHeight="1" x14ac:dyDescent="0.2">
      <c r="A51" s="186" t="s">
        <v>4</v>
      </c>
      <c r="B51" s="235"/>
      <c r="C51" s="227">
        <f>SUM(COUNTIF('Gedragssignaleringslijsten v1'!C54,"X"),COUNTIF('v2'!C54,"X"),COUNTIF('v3'!C54,"X"),COUNTIF('v4'!C54,"X"),COUNTIF('v5'!C54,"X"),COUNTIF('v6'!C54,"X"),COUNTIF('v7'!C54,"X"),COUNTIF('v8'!C54,"X"),COUNTIF('v9'!C54,"X"),COUNTIF('v10'!C54,"X"),COUNTIF(ouders!C54,"X"),COUNTIF(leerling!C54,"X"),COUNTIF('v13'!C54,"X"),COUNTIF('v14'!C54,"X"),COUNTIF('v15'!C54,"X"))</f>
        <v>0</v>
      </c>
      <c r="D51" s="122" t="b">
        <f t="shared" si="6"/>
        <v>0</v>
      </c>
      <c r="E51" s="377" t="str">
        <f>IF(D51=FALSE,"",VLOOKUP(D51,lijst!$A508:'lijst'!$B509,2,TRUE))</f>
        <v/>
      </c>
      <c r="F51" s="378" t="str">
        <f>IF(D51=FALSE,"",VLOOKUP(D51,lijst!$A510:'lijst'!$B511,2,TRUE))</f>
        <v/>
      </c>
      <c r="G51" s="378" t="str">
        <f>IF(D51=FALSE,"",VLOOKUP(D51,lijst!$A512:'lijst'!$B513,2,TRUE))</f>
        <v/>
      </c>
      <c r="H51" s="378" t="str">
        <f>IF(D51=FALSE,"",VLOOKUP(D51,lijst!$A514:'lijst'!$B515,2,TRUE))</f>
        <v/>
      </c>
      <c r="I51" s="378" t="str">
        <f>IF(D51=FALSE,"",VLOOKUP(D51,lijst!$A516:'lijst'!$B517,2,TRUE))</f>
        <v/>
      </c>
      <c r="J51" s="379" t="str">
        <f>IF(D51=FALSE,"",VLOOKUP(D51,lijst!$A518:'lijst'!$B519,2,TRUE))</f>
        <v/>
      </c>
      <c r="K51" s="239"/>
      <c r="L51" s="230">
        <f>SUM(COUNTIF('Gedragssignaleringslijsten v1'!D54,"X"),COUNTIF('v2'!D54,"X"),COUNTIF('v3'!D54,"X"),COUNTIF('v4'!D54,"X"),COUNTIF('v5'!D54,"X"),COUNTIF('v6'!D54,"X"),COUNTIF('v7'!D54,"X"),COUNTIF('v8'!D54,"X"),COUNTIF('v9'!D54,"X"),COUNTIF('v10'!D54,"X"),COUNTIF(ouders!D54,"X"),COUNTIF(leerling!D54,"X"),COUNTIF('v13'!D54,"X"),COUNTIF('v14'!D54,"X"),COUNTIF('v15'!D54,"X"))</f>
        <v>0</v>
      </c>
      <c r="M51" s="231" t="b">
        <f t="shared" si="7"/>
        <v>0</v>
      </c>
      <c r="N51" s="232"/>
      <c r="O51" s="232"/>
      <c r="P51" s="232"/>
      <c r="Q51" s="232"/>
      <c r="R51" s="232"/>
      <c r="S51" s="232"/>
      <c r="T51" s="123"/>
      <c r="U51" s="123"/>
      <c r="V51" s="123"/>
      <c r="W51" s="232"/>
      <c r="X51" s="232"/>
      <c r="Y51" s="232"/>
      <c r="Z51" s="232"/>
      <c r="AA51" s="232"/>
      <c r="AB51" s="232"/>
      <c r="AC51" s="123"/>
      <c r="AD51" s="123"/>
      <c r="AE51" s="123"/>
      <c r="AF51" s="232"/>
      <c r="AG51" s="232"/>
      <c r="AH51" s="232"/>
      <c r="AI51" s="232"/>
      <c r="AJ51" s="232"/>
      <c r="AK51" s="232"/>
      <c r="AL51" s="123"/>
      <c r="AM51" s="123"/>
      <c r="AN51" s="123"/>
      <c r="AO51" s="232"/>
      <c r="AP51" s="232"/>
      <c r="AQ51" s="232"/>
      <c r="AR51" s="232"/>
      <c r="AS51" s="232"/>
      <c r="AT51" s="232"/>
      <c r="AU51" s="123"/>
      <c r="AV51" s="123"/>
      <c r="AW51" s="123"/>
      <c r="AX51" s="232"/>
      <c r="AY51" s="232"/>
      <c r="AZ51" s="232"/>
      <c r="BA51" s="232"/>
      <c r="BB51" s="232"/>
      <c r="BC51" s="232"/>
      <c r="BD51" s="123"/>
      <c r="BE51" s="123"/>
      <c r="BF51" s="123"/>
      <c r="BG51" s="232"/>
      <c r="BH51" s="232"/>
      <c r="BI51" s="232"/>
      <c r="BJ51" s="232"/>
      <c r="BK51" s="232"/>
      <c r="BL51" s="232"/>
      <c r="BM51" s="123"/>
      <c r="BN51" s="123"/>
      <c r="BO51" s="123"/>
      <c r="BP51" s="232"/>
      <c r="BQ51" s="232"/>
      <c r="BR51" s="232"/>
      <c r="BS51" s="232"/>
      <c r="BT51" s="232"/>
      <c r="BU51" s="232"/>
      <c r="BV51" s="123"/>
      <c r="BW51" s="123"/>
      <c r="BX51" s="123"/>
      <c r="BY51" s="232"/>
      <c r="BZ51" s="232"/>
      <c r="CA51" s="232"/>
      <c r="CB51" s="232"/>
      <c r="CC51" s="232"/>
      <c r="CD51" s="232"/>
      <c r="CE51" s="123"/>
      <c r="CF51" s="123"/>
      <c r="CG51" s="123"/>
      <c r="CH51" s="232"/>
      <c r="CI51" s="232"/>
      <c r="CJ51" s="232"/>
      <c r="CK51" s="232"/>
      <c r="CL51" s="232"/>
      <c r="CM51" s="232"/>
      <c r="CN51" s="233"/>
      <c r="CO51" s="136"/>
      <c r="CP51" s="121"/>
      <c r="CQ51" s="121"/>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6"/>
      <c r="DO51" s="226"/>
      <c r="DP51" s="226"/>
      <c r="DQ51" s="226"/>
      <c r="DR51" s="226"/>
      <c r="DS51" s="226"/>
      <c r="DT51" s="226"/>
      <c r="DU51" s="226"/>
      <c r="DV51" s="226"/>
      <c r="DW51" s="226"/>
      <c r="DX51" s="226"/>
      <c r="DY51" s="226"/>
      <c r="DZ51" s="226"/>
      <c r="EA51" s="226"/>
      <c r="EB51" s="226"/>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226"/>
      <c r="EZ51" s="226"/>
      <c r="FA51" s="226"/>
      <c r="FB51" s="226"/>
      <c r="FC51" s="226"/>
      <c r="FD51" s="226"/>
      <c r="FE51" s="226"/>
      <c r="FF51" s="226"/>
      <c r="FG51" s="226"/>
      <c r="FH51" s="226"/>
      <c r="FI51" s="226"/>
      <c r="FJ51" s="226"/>
      <c r="FK51" s="226"/>
      <c r="FL51" s="226"/>
      <c r="FM51" s="226"/>
      <c r="FN51" s="226"/>
      <c r="FO51" s="226"/>
      <c r="FP51" s="226"/>
      <c r="FQ51" s="226"/>
      <c r="FR51" s="226"/>
      <c r="FS51" s="226"/>
      <c r="FT51" s="226"/>
      <c r="FU51" s="226"/>
      <c r="FV51" s="226"/>
      <c r="FW51" s="226"/>
      <c r="FX51" s="226"/>
      <c r="FY51" s="226"/>
      <c r="FZ51" s="226"/>
      <c r="GA51" s="226"/>
      <c r="GB51" s="226"/>
      <c r="GC51" s="226"/>
      <c r="GD51" s="226"/>
      <c r="GE51" s="226"/>
      <c r="GF51" s="226"/>
      <c r="GG51" s="226"/>
      <c r="GH51" s="226"/>
      <c r="GI51" s="226"/>
      <c r="GJ51" s="226"/>
      <c r="GK51" s="226"/>
      <c r="GL51" s="226"/>
    </row>
    <row r="52" spans="1:194" ht="50.1" customHeight="1" x14ac:dyDescent="0.2">
      <c r="A52" s="186" t="s">
        <v>5</v>
      </c>
      <c r="B52" s="235"/>
      <c r="C52" s="227">
        <f>SUM(COUNTIF('Gedragssignaleringslijsten v1'!C55,"X"),COUNTIF('v2'!C55,"X"),COUNTIF('v3'!C55,"X"),COUNTIF('v4'!C55,"X"),COUNTIF('v5'!C55,"X"),COUNTIF('v6'!C55,"X"),COUNTIF('v7'!C55,"X"),COUNTIF('v8'!C55,"X"),COUNTIF('v9'!C55,"X"),COUNTIF('v10'!C55,"X"),COUNTIF(ouders!C55,"X"),COUNTIF(leerling!C55,"X"),COUNTIF('v13'!C55,"X"),COUNTIF('v14'!C55,"X"),COUNTIF('v15'!C55,"X"))</f>
        <v>0</v>
      </c>
      <c r="D52" s="122" t="b">
        <f t="shared" si="6"/>
        <v>0</v>
      </c>
      <c r="E52" s="377" t="str">
        <f>IF(D52=FALSE,"",VLOOKUP(D52,lijst!$A520:'lijst'!$B521,2,TRUE))</f>
        <v/>
      </c>
      <c r="F52" s="378" t="str">
        <f>IF(D52=FALSE,"",VLOOKUP(D52,lijst!$A522:'lijst'!$B523,2,TRUE))</f>
        <v/>
      </c>
      <c r="G52" s="378" t="str">
        <f>IF(D52=FALSE,"",VLOOKUP(D52,lijst!$A524:'lijst'!$B525,2,TRUE))</f>
        <v/>
      </c>
      <c r="H52" s="378" t="str">
        <f>IF(D52=FALSE,"",VLOOKUP(D52,lijst!$A526:'lijst'!$B527,2,TRUE))</f>
        <v/>
      </c>
      <c r="I52" s="378" t="str">
        <f>IF(D52=FALSE,"",VLOOKUP(D52,lijst!$A528:'lijst'!$B529,2,TRUE))</f>
        <v/>
      </c>
      <c r="J52" s="379" t="str">
        <f>IF(D52=FALSE,"",VLOOKUP(D52,lijst!$A530:'lijst'!$B531,2,TRUE))</f>
        <v/>
      </c>
      <c r="K52" s="239"/>
      <c r="L52" s="230">
        <f>SUM(COUNTIF('Gedragssignaleringslijsten v1'!D55,"X"),COUNTIF('v2'!D55,"X"),COUNTIF('v3'!D55,"X"),COUNTIF('v4'!D55,"X"),COUNTIF('v5'!D55,"X"),COUNTIF('v6'!D55,"X"),COUNTIF('v7'!D55,"X"),COUNTIF('v8'!D55,"X"),COUNTIF('v9'!D55,"X"),COUNTIF('v10'!D55,"X"),COUNTIF(ouders!D55,"X"),COUNTIF(leerling!D55,"X"),COUNTIF('v13'!D55,"X"),COUNTIF('v14'!D55,"X"),COUNTIF('v15'!D55,"X"))</f>
        <v>0</v>
      </c>
      <c r="M52" s="231" t="b">
        <f t="shared" si="7"/>
        <v>0</v>
      </c>
      <c r="N52" s="232"/>
      <c r="O52" s="232"/>
      <c r="P52" s="232"/>
      <c r="Q52" s="232"/>
      <c r="R52" s="232"/>
      <c r="S52" s="232"/>
      <c r="T52" s="123"/>
      <c r="U52" s="123"/>
      <c r="V52" s="123"/>
      <c r="W52" s="232"/>
      <c r="X52" s="232"/>
      <c r="Y52" s="232"/>
      <c r="Z52" s="232"/>
      <c r="AA52" s="232"/>
      <c r="AB52" s="232"/>
      <c r="AC52" s="123"/>
      <c r="AD52" s="123"/>
      <c r="AE52" s="123"/>
      <c r="AF52" s="232"/>
      <c r="AG52" s="232"/>
      <c r="AH52" s="232"/>
      <c r="AI52" s="232"/>
      <c r="AJ52" s="232"/>
      <c r="AK52" s="232"/>
      <c r="AL52" s="123"/>
      <c r="AM52" s="123"/>
      <c r="AN52" s="123"/>
      <c r="AO52" s="232"/>
      <c r="AP52" s="232"/>
      <c r="AQ52" s="232"/>
      <c r="AR52" s="232"/>
      <c r="AS52" s="232"/>
      <c r="AT52" s="232"/>
      <c r="AU52" s="123"/>
      <c r="AV52" s="123"/>
      <c r="AW52" s="123"/>
      <c r="AX52" s="232"/>
      <c r="AY52" s="232"/>
      <c r="AZ52" s="232"/>
      <c r="BA52" s="232"/>
      <c r="BB52" s="232"/>
      <c r="BC52" s="232"/>
      <c r="BD52" s="123"/>
      <c r="BE52" s="123"/>
      <c r="BF52" s="123"/>
      <c r="BG52" s="232"/>
      <c r="BH52" s="232"/>
      <c r="BI52" s="232"/>
      <c r="BJ52" s="232"/>
      <c r="BK52" s="232"/>
      <c r="BL52" s="232"/>
      <c r="BM52" s="123"/>
      <c r="BN52" s="123"/>
      <c r="BO52" s="123"/>
      <c r="BP52" s="232"/>
      <c r="BQ52" s="232"/>
      <c r="BR52" s="232"/>
      <c r="BS52" s="232"/>
      <c r="BT52" s="232"/>
      <c r="BU52" s="232"/>
      <c r="BV52" s="123"/>
      <c r="BW52" s="123"/>
      <c r="BX52" s="123"/>
      <c r="BY52" s="232"/>
      <c r="BZ52" s="232"/>
      <c r="CA52" s="232"/>
      <c r="CB52" s="232"/>
      <c r="CC52" s="232"/>
      <c r="CD52" s="232"/>
      <c r="CE52" s="123"/>
      <c r="CF52" s="123"/>
      <c r="CG52" s="123"/>
      <c r="CH52" s="232"/>
      <c r="CI52" s="232"/>
      <c r="CJ52" s="232"/>
      <c r="CK52" s="232"/>
      <c r="CL52" s="232"/>
      <c r="CM52" s="232"/>
      <c r="CN52" s="233"/>
      <c r="CO52" s="136"/>
      <c r="CP52" s="121"/>
      <c r="CQ52" s="121"/>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226"/>
      <c r="EZ52" s="226"/>
      <c r="FA52" s="226"/>
      <c r="FB52" s="226"/>
      <c r="FC52" s="226"/>
      <c r="FD52" s="226"/>
      <c r="FE52" s="226"/>
      <c r="FF52" s="226"/>
      <c r="FG52" s="226"/>
      <c r="FH52" s="226"/>
      <c r="FI52" s="226"/>
      <c r="FJ52" s="226"/>
      <c r="FK52" s="226"/>
      <c r="FL52" s="226"/>
      <c r="FM52" s="226"/>
      <c r="FN52" s="226"/>
      <c r="FO52" s="226"/>
      <c r="FP52" s="226"/>
      <c r="FQ52" s="226"/>
      <c r="FR52" s="226"/>
      <c r="FS52" s="226"/>
      <c r="FT52" s="226"/>
      <c r="FU52" s="226"/>
      <c r="FV52" s="226"/>
      <c r="FW52" s="226"/>
      <c r="FX52" s="226"/>
      <c r="FY52" s="226"/>
      <c r="FZ52" s="226"/>
      <c r="GA52" s="226"/>
      <c r="GB52" s="226"/>
      <c r="GC52" s="226"/>
      <c r="GD52" s="226"/>
      <c r="GE52" s="226"/>
      <c r="GF52" s="226"/>
      <c r="GG52" s="226"/>
      <c r="GH52" s="226"/>
      <c r="GI52" s="226"/>
      <c r="GJ52" s="226"/>
      <c r="GK52" s="226"/>
      <c r="GL52" s="226"/>
    </row>
    <row r="53" spans="1:194" ht="50.1" customHeight="1" x14ac:dyDescent="0.2">
      <c r="A53" s="186" t="s">
        <v>207</v>
      </c>
      <c r="B53" s="235"/>
      <c r="C53" s="227">
        <f>SUM(COUNTIF('Gedragssignaleringslijsten v1'!C56,"X"),COUNTIF('v2'!C56,"X"),COUNTIF('v3'!C56,"X"),COUNTIF('v4'!C56,"X"),COUNTIF('v5'!C56,"X"),COUNTIF('v6'!C56,"X"),COUNTIF('v7'!C56,"X"),COUNTIF('v8'!C56,"X"),COUNTIF('v9'!C56,"X"),COUNTIF('v10'!C56,"X"),COUNTIF(ouders!C56,"X"),COUNTIF(leerling!C56,"X"),COUNTIF('v13'!C56,"X"),COUNTIF('v14'!C56,"X"),COUNTIF('v15'!C56,"X"))</f>
        <v>0</v>
      </c>
      <c r="D53" s="122" t="b">
        <f t="shared" si="6"/>
        <v>0</v>
      </c>
      <c r="E53" s="377" t="str">
        <f>IF(D53=FALSE,"",VLOOKUP(D53,lijst!$A532:'lijst'!$B533,2,TRUE))</f>
        <v/>
      </c>
      <c r="F53" s="378" t="str">
        <f>IF(D53=FALSE,"",VLOOKUP(D53,lijst!$A534:'lijst'!$B535,2,TRUE))</f>
        <v/>
      </c>
      <c r="G53" s="378" t="str">
        <f>IF(D53=FALSE,"",VLOOKUP(D53,lijst!$A536:'lijst'!$B537,2,TRUE))</f>
        <v/>
      </c>
      <c r="H53" s="378" t="str">
        <f>IF(D53=FALSE,"",VLOOKUP(D53,lijst!$A538:'lijst'!$B539,2,TRUE))</f>
        <v/>
      </c>
      <c r="I53" s="378" t="str">
        <f>IF(D53=FALSE,"",VLOOKUP(D53,lijst!$A540:'lijst'!$B541,2,TRUE))</f>
        <v/>
      </c>
      <c r="J53" s="379" t="str">
        <f>IF(D53=FALSE,"",VLOOKUP(D53,lijst!$A542:'lijst'!$B543,2,TRUE))</f>
        <v/>
      </c>
      <c r="K53" s="239"/>
      <c r="L53" s="230">
        <f>SUM(COUNTIF('Gedragssignaleringslijsten v1'!D56,"X"),COUNTIF('v2'!D56,"X"),COUNTIF('v3'!D56,"X"),COUNTIF('v4'!D56,"X"),COUNTIF('v5'!D56,"X"),COUNTIF('v6'!D56,"X"),COUNTIF('v7'!D56,"X"),COUNTIF('v8'!D56,"X"),COUNTIF('v9'!D56,"X"),COUNTIF('v10'!D56,"X"),COUNTIF(ouders!D56,"X"),COUNTIF(leerling!D56,"X"),COUNTIF('v13'!D56,"X"),COUNTIF('v14'!D56,"X"),COUNTIF('v15'!D56,"X"))</f>
        <v>0</v>
      </c>
      <c r="M53" s="231" t="b">
        <f t="shared" si="7"/>
        <v>0</v>
      </c>
      <c r="N53" s="232"/>
      <c r="O53" s="232"/>
      <c r="P53" s="232"/>
      <c r="Q53" s="232"/>
      <c r="R53" s="232"/>
      <c r="S53" s="232"/>
      <c r="T53" s="123"/>
      <c r="U53" s="123"/>
      <c r="V53" s="123"/>
      <c r="W53" s="232"/>
      <c r="X53" s="232"/>
      <c r="Y53" s="232"/>
      <c r="Z53" s="232"/>
      <c r="AA53" s="232"/>
      <c r="AB53" s="232"/>
      <c r="AC53" s="123"/>
      <c r="AD53" s="123"/>
      <c r="AE53" s="123"/>
      <c r="AF53" s="232"/>
      <c r="AG53" s="232"/>
      <c r="AH53" s="232"/>
      <c r="AI53" s="232"/>
      <c r="AJ53" s="232"/>
      <c r="AK53" s="232"/>
      <c r="AL53" s="123"/>
      <c r="AM53" s="123"/>
      <c r="AN53" s="123"/>
      <c r="AO53" s="232"/>
      <c r="AP53" s="232"/>
      <c r="AQ53" s="232"/>
      <c r="AR53" s="232"/>
      <c r="AS53" s="232"/>
      <c r="AT53" s="232"/>
      <c r="AU53" s="123"/>
      <c r="AV53" s="123"/>
      <c r="AW53" s="123"/>
      <c r="AX53" s="232"/>
      <c r="AY53" s="232"/>
      <c r="AZ53" s="232"/>
      <c r="BA53" s="232"/>
      <c r="BB53" s="232"/>
      <c r="BC53" s="232"/>
      <c r="BD53" s="123"/>
      <c r="BE53" s="123"/>
      <c r="BF53" s="123"/>
      <c r="BG53" s="232"/>
      <c r="BH53" s="232"/>
      <c r="BI53" s="232"/>
      <c r="BJ53" s="232"/>
      <c r="BK53" s="232"/>
      <c r="BL53" s="232"/>
      <c r="BM53" s="123"/>
      <c r="BN53" s="123"/>
      <c r="BO53" s="123"/>
      <c r="BP53" s="232"/>
      <c r="BQ53" s="232"/>
      <c r="BR53" s="232"/>
      <c r="BS53" s="232"/>
      <c r="BT53" s="232"/>
      <c r="BU53" s="232"/>
      <c r="BV53" s="123"/>
      <c r="BW53" s="123"/>
      <c r="BX53" s="123"/>
      <c r="BY53" s="232"/>
      <c r="BZ53" s="232"/>
      <c r="CA53" s="232"/>
      <c r="CB53" s="232"/>
      <c r="CC53" s="232"/>
      <c r="CD53" s="232"/>
      <c r="CE53" s="123"/>
      <c r="CF53" s="123"/>
      <c r="CG53" s="123"/>
      <c r="CH53" s="232"/>
      <c r="CI53" s="232"/>
      <c r="CJ53" s="232"/>
      <c r="CK53" s="232"/>
      <c r="CL53" s="232"/>
      <c r="CM53" s="232"/>
      <c r="CN53" s="233"/>
      <c r="CO53" s="136"/>
      <c r="CP53" s="121"/>
      <c r="CQ53" s="121"/>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G53" s="226"/>
      <c r="FH53" s="226"/>
      <c r="FI53" s="226"/>
      <c r="FJ53" s="226"/>
      <c r="FK53" s="226"/>
      <c r="FL53" s="226"/>
      <c r="FM53" s="226"/>
      <c r="FN53" s="226"/>
      <c r="FO53" s="226"/>
      <c r="FP53" s="226"/>
      <c r="FQ53" s="226"/>
      <c r="FR53" s="226"/>
      <c r="FS53" s="226"/>
      <c r="FT53" s="226"/>
      <c r="FU53" s="226"/>
      <c r="FV53" s="226"/>
      <c r="FW53" s="226"/>
      <c r="FX53" s="226"/>
      <c r="FY53" s="226"/>
      <c r="FZ53" s="226"/>
      <c r="GA53" s="226"/>
      <c r="GB53" s="226"/>
      <c r="GC53" s="226"/>
      <c r="GD53" s="226"/>
      <c r="GE53" s="226"/>
      <c r="GF53" s="226"/>
      <c r="GG53" s="226"/>
      <c r="GH53" s="226"/>
      <c r="GI53" s="226"/>
      <c r="GJ53" s="226"/>
      <c r="GK53" s="226"/>
      <c r="GL53" s="226"/>
    </row>
    <row r="54" spans="1:194" ht="50.1" customHeight="1" thickBot="1" x14ac:dyDescent="0.25">
      <c r="A54" s="187" t="s">
        <v>282</v>
      </c>
      <c r="B54" s="235"/>
      <c r="C54" s="227">
        <f>SUM(COUNTIF('Gedragssignaleringslijsten v1'!C57,"X"),COUNTIF('v2'!C57,"X"),COUNTIF('v3'!C57,"X"),COUNTIF('v4'!C57,"X"),COUNTIF('v5'!C57,"X"),COUNTIF('v6'!C57,"X"),COUNTIF('v7'!C57,"X"),COUNTIF('v8'!C57,"X"),COUNTIF('v9'!C57,"X"),COUNTIF('v10'!C57,"X"),COUNTIF(ouders!C57,"X"),COUNTIF(leerling!C57,"X"),COUNTIF('v13'!C57,"X"),COUNTIF('v14'!C57,"X"),COUNTIF('v15'!C57,"X"))</f>
        <v>0</v>
      </c>
      <c r="D54" s="122" t="b">
        <f t="shared" si="6"/>
        <v>0</v>
      </c>
      <c r="E54" s="380" t="str">
        <f>IF(D54=FALSE,"",VLOOKUP(D54,lijst!$A544:'lijst'!$B545,2,TRUE))</f>
        <v/>
      </c>
      <c r="F54" s="381" t="str">
        <f>IF(D54=FALSE,"",VLOOKUP(D54,lijst!$A546:'lijst'!$B547,2,TRUE))</f>
        <v/>
      </c>
      <c r="G54" s="381" t="str">
        <f>IF(D54=FALSE,"",VLOOKUP(D54,lijst!$A548:'lijst'!$B549,2,TRUE))</f>
        <v/>
      </c>
      <c r="H54" s="381" t="str">
        <f>IF(D54=FALSE,"",VLOOKUP(D54,lijst!$A550:'lijst'!$B551,2,TRUE))</f>
        <v/>
      </c>
      <c r="I54" s="381" t="str">
        <f>IF(D54=FALSE,"",VLOOKUP(D54,lijst!$A552:'lijst'!$B553,2,TRUE))</f>
        <v/>
      </c>
      <c r="J54" s="382" t="str">
        <f>IF(D54=FALSE,"",VLOOKUP(D54,lijst!$A554:'lijst'!$B555,2,TRUE))</f>
        <v/>
      </c>
      <c r="K54" s="239"/>
      <c r="L54" s="230">
        <f>SUM(COUNTIF('Gedragssignaleringslijsten v1'!D57,"X"),COUNTIF('v2'!D57,"X"),COUNTIF('v3'!D57,"X"),COUNTIF('v4'!D57,"X"),COUNTIF('v5'!D57,"X"),COUNTIF('v6'!D57,"X"),COUNTIF('v7'!D57,"X"),COUNTIF('v8'!D57,"X"),COUNTIF('v9'!D57,"X"),COUNTIF('v10'!D57,"X"),COUNTIF(ouders!D57,"X"),COUNTIF(leerling!D57,"X"),COUNTIF('v13'!D57,"X"),COUNTIF('v14'!D57,"X"),COUNTIF('v15'!D57,"X"))</f>
        <v>0</v>
      </c>
      <c r="M54" s="231" t="b">
        <f t="shared" si="7"/>
        <v>0</v>
      </c>
      <c r="N54" s="232"/>
      <c r="O54" s="232"/>
      <c r="P54" s="232"/>
      <c r="Q54" s="232"/>
      <c r="R54" s="232"/>
      <c r="S54" s="232"/>
      <c r="T54" s="123"/>
      <c r="U54" s="123"/>
      <c r="V54" s="123"/>
      <c r="W54" s="232"/>
      <c r="X54" s="232"/>
      <c r="Y54" s="232"/>
      <c r="Z54" s="232"/>
      <c r="AA54" s="232"/>
      <c r="AB54" s="232"/>
      <c r="AC54" s="123"/>
      <c r="AD54" s="123"/>
      <c r="AE54" s="123"/>
      <c r="AF54" s="232"/>
      <c r="AG54" s="232"/>
      <c r="AH54" s="232"/>
      <c r="AI54" s="232"/>
      <c r="AJ54" s="232"/>
      <c r="AK54" s="232"/>
      <c r="AL54" s="123"/>
      <c r="AM54" s="123"/>
      <c r="AN54" s="123"/>
      <c r="AO54" s="232"/>
      <c r="AP54" s="232"/>
      <c r="AQ54" s="232"/>
      <c r="AR54" s="232"/>
      <c r="AS54" s="232"/>
      <c r="AT54" s="232"/>
      <c r="AU54" s="123"/>
      <c r="AV54" s="123"/>
      <c r="AW54" s="123"/>
      <c r="AX54" s="232"/>
      <c r="AY54" s="232"/>
      <c r="AZ54" s="232"/>
      <c r="BA54" s="232"/>
      <c r="BB54" s="232"/>
      <c r="BC54" s="232"/>
      <c r="BD54" s="123"/>
      <c r="BE54" s="123"/>
      <c r="BF54" s="123"/>
      <c r="BG54" s="232"/>
      <c r="BH54" s="232"/>
      <c r="BI54" s="232"/>
      <c r="BJ54" s="232"/>
      <c r="BK54" s="232"/>
      <c r="BL54" s="232"/>
      <c r="BM54" s="123"/>
      <c r="BN54" s="123"/>
      <c r="BO54" s="123"/>
      <c r="BP54" s="232"/>
      <c r="BQ54" s="232"/>
      <c r="BR54" s="232"/>
      <c r="BS54" s="232"/>
      <c r="BT54" s="232"/>
      <c r="BU54" s="232"/>
      <c r="BV54" s="123"/>
      <c r="BW54" s="123"/>
      <c r="BX54" s="123"/>
      <c r="BY54" s="232"/>
      <c r="BZ54" s="232"/>
      <c r="CA54" s="232"/>
      <c r="CB54" s="232"/>
      <c r="CC54" s="232"/>
      <c r="CD54" s="232"/>
      <c r="CE54" s="123"/>
      <c r="CF54" s="123"/>
      <c r="CG54" s="123"/>
      <c r="CH54" s="232"/>
      <c r="CI54" s="232"/>
      <c r="CJ54" s="232"/>
      <c r="CK54" s="232"/>
      <c r="CL54" s="232"/>
      <c r="CM54" s="232"/>
      <c r="CN54" s="233"/>
      <c r="CO54" s="136"/>
      <c r="CP54" s="121"/>
      <c r="CQ54" s="121"/>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226"/>
      <c r="EZ54" s="226"/>
      <c r="FA54" s="226"/>
      <c r="FB54" s="226"/>
      <c r="FC54" s="226"/>
      <c r="FD54" s="226"/>
      <c r="FE54" s="226"/>
      <c r="FF54" s="226"/>
      <c r="FG54" s="226"/>
      <c r="FH54" s="226"/>
      <c r="FI54" s="226"/>
      <c r="FJ54" s="226"/>
      <c r="FK54" s="226"/>
      <c r="FL54" s="226"/>
      <c r="FM54" s="226"/>
      <c r="FN54" s="226"/>
      <c r="FO54" s="226"/>
      <c r="FP54" s="226"/>
      <c r="FQ54" s="226"/>
      <c r="FR54" s="226"/>
      <c r="FS54" s="226"/>
      <c r="FT54" s="226"/>
      <c r="FU54" s="226"/>
      <c r="FV54" s="226"/>
      <c r="FW54" s="226"/>
      <c r="FX54" s="226"/>
      <c r="FY54" s="226"/>
      <c r="FZ54" s="226"/>
      <c r="GA54" s="226"/>
      <c r="GB54" s="226"/>
      <c r="GC54" s="226"/>
      <c r="GD54" s="226"/>
      <c r="GE54" s="226"/>
      <c r="GF54" s="226"/>
      <c r="GG54" s="226"/>
      <c r="GH54" s="226"/>
      <c r="GI54" s="226"/>
      <c r="GJ54" s="226"/>
      <c r="GK54" s="226"/>
      <c r="GL54" s="226"/>
    </row>
    <row r="55" spans="1:194" x14ac:dyDescent="0.2">
      <c r="E55" s="148"/>
      <c r="F55" s="148"/>
      <c r="G55" s="148"/>
      <c r="H55" s="148"/>
      <c r="I55" s="148"/>
      <c r="J55" s="148"/>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226"/>
      <c r="CS55" s="226"/>
      <c r="CT55" s="226"/>
      <c r="CU55" s="226"/>
      <c r="CV55" s="226"/>
      <c r="CW55" s="226"/>
      <c r="CX55" s="226"/>
      <c r="CY55" s="226"/>
      <c r="CZ55" s="226"/>
      <c r="DA55" s="226"/>
      <c r="DB55" s="226"/>
      <c r="DC55" s="226"/>
      <c r="DD55" s="226"/>
      <c r="DE55" s="226"/>
      <c r="DF55" s="226"/>
      <c r="DG55" s="226"/>
      <c r="DH55" s="226"/>
      <c r="DI55" s="226"/>
      <c r="DJ55" s="226"/>
      <c r="DK55" s="226"/>
      <c r="DL55" s="226"/>
      <c r="DM55" s="226"/>
      <c r="DN55" s="226"/>
      <c r="DO55" s="226"/>
      <c r="DP55" s="226"/>
      <c r="DQ55" s="226"/>
      <c r="DR55" s="226"/>
      <c r="DS55" s="226"/>
      <c r="DT55" s="226"/>
      <c r="DU55" s="226"/>
      <c r="DV55" s="226"/>
      <c r="DW55" s="226"/>
      <c r="DX55" s="226"/>
      <c r="DY55" s="226"/>
      <c r="DZ55" s="226"/>
      <c r="EA55" s="226"/>
      <c r="EB55" s="226"/>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226"/>
      <c r="EZ55" s="226"/>
      <c r="FA55" s="226"/>
      <c r="FB55" s="226"/>
      <c r="FC55" s="226"/>
      <c r="FD55" s="226"/>
      <c r="FE55" s="226"/>
      <c r="FF55" s="226"/>
      <c r="FG55" s="226"/>
      <c r="FH55" s="226"/>
      <c r="FI55" s="226"/>
      <c r="FJ55" s="226"/>
      <c r="FK55" s="226"/>
      <c r="FL55" s="226"/>
      <c r="FM55" s="226"/>
      <c r="FN55" s="226"/>
      <c r="FO55" s="226"/>
      <c r="FP55" s="226"/>
      <c r="FQ55" s="226"/>
      <c r="FR55" s="226"/>
      <c r="FS55" s="226"/>
      <c r="FT55" s="226"/>
      <c r="FU55" s="226"/>
      <c r="FV55" s="226"/>
      <c r="FW55" s="226"/>
      <c r="FX55" s="226"/>
      <c r="FY55" s="226"/>
      <c r="FZ55" s="226"/>
      <c r="GA55" s="226"/>
      <c r="GB55" s="226"/>
      <c r="GC55" s="226"/>
      <c r="GD55" s="226"/>
      <c r="GE55" s="226"/>
      <c r="GF55" s="226"/>
      <c r="GG55" s="226"/>
      <c r="GH55" s="226"/>
      <c r="GI55" s="226"/>
      <c r="GJ55" s="226"/>
      <c r="GK55" s="226"/>
      <c r="GL55" s="226"/>
    </row>
    <row r="56" spans="1:194" x14ac:dyDescent="0.2">
      <c r="C56" s="178"/>
      <c r="D56" s="178"/>
      <c r="E56" s="237"/>
      <c r="F56" s="237"/>
      <c r="G56" s="237"/>
      <c r="H56" s="237"/>
      <c r="I56" s="237"/>
      <c r="J56" s="237"/>
      <c r="K56" s="178"/>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177"/>
      <c r="CA56" s="177"/>
      <c r="CB56" s="177"/>
      <c r="CC56" s="177"/>
      <c r="CD56" s="177"/>
      <c r="CE56" s="177"/>
      <c r="CF56" s="177"/>
      <c r="CG56" s="177"/>
      <c r="CH56" s="177"/>
      <c r="CI56" s="177"/>
      <c r="CJ56" s="177"/>
      <c r="CK56" s="177"/>
      <c r="CL56" s="177"/>
      <c r="CM56" s="177"/>
      <c r="CN56" s="177"/>
      <c r="CO56" s="121"/>
      <c r="CP56" s="121"/>
      <c r="CQ56" s="121"/>
      <c r="CR56" s="226"/>
      <c r="CS56" s="226"/>
      <c r="CT56" s="226"/>
      <c r="CU56" s="226"/>
      <c r="CV56" s="226"/>
      <c r="CW56" s="226"/>
      <c r="CX56" s="226"/>
      <c r="CY56" s="226"/>
      <c r="CZ56" s="226"/>
      <c r="DA56" s="226"/>
      <c r="DB56" s="226"/>
      <c r="DC56" s="226"/>
      <c r="DD56" s="226"/>
      <c r="DE56" s="226"/>
      <c r="DF56" s="226"/>
      <c r="DG56" s="226"/>
      <c r="DH56" s="226"/>
      <c r="DI56" s="226"/>
      <c r="DJ56" s="226"/>
      <c r="DK56" s="226"/>
      <c r="DL56" s="226"/>
      <c r="DM56" s="226"/>
      <c r="DN56" s="226"/>
      <c r="DO56" s="226"/>
      <c r="DP56" s="226"/>
      <c r="DQ56" s="226"/>
      <c r="DR56" s="226"/>
      <c r="DS56" s="226"/>
      <c r="DT56" s="226"/>
      <c r="DU56" s="226"/>
      <c r="DV56" s="226"/>
      <c r="DW56" s="226"/>
      <c r="DX56" s="226"/>
      <c r="DY56" s="226"/>
      <c r="DZ56" s="226"/>
      <c r="EA56" s="226"/>
      <c r="EB56" s="226"/>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226"/>
      <c r="EZ56" s="226"/>
      <c r="FA56" s="226"/>
      <c r="FB56" s="226"/>
      <c r="FC56" s="226"/>
      <c r="FD56" s="226"/>
      <c r="FE56" s="226"/>
      <c r="FF56" s="226"/>
      <c r="FG56" s="226"/>
      <c r="FH56" s="226"/>
      <c r="FI56" s="226"/>
      <c r="FJ56" s="226"/>
      <c r="FK56" s="226"/>
      <c r="FL56" s="226"/>
      <c r="FM56" s="226"/>
      <c r="FN56" s="226"/>
      <c r="FO56" s="226"/>
      <c r="FP56" s="226"/>
      <c r="FQ56" s="226"/>
      <c r="FR56" s="226"/>
      <c r="FS56" s="226"/>
      <c r="FT56" s="226"/>
      <c r="FU56" s="226"/>
      <c r="FV56" s="226"/>
      <c r="FW56" s="226"/>
      <c r="FX56" s="226"/>
      <c r="FY56" s="226"/>
      <c r="FZ56" s="226"/>
      <c r="GA56" s="226"/>
      <c r="GB56" s="226"/>
      <c r="GC56" s="226"/>
      <c r="GD56" s="226"/>
      <c r="GE56" s="226"/>
      <c r="GF56" s="226"/>
      <c r="GG56" s="226"/>
      <c r="GH56" s="226"/>
      <c r="GI56" s="226"/>
      <c r="GJ56" s="226"/>
      <c r="GK56" s="226"/>
      <c r="GL56" s="226"/>
    </row>
    <row r="57" spans="1:194" x14ac:dyDescent="0.2">
      <c r="E57" s="148"/>
      <c r="F57" s="148"/>
      <c r="G57" s="148"/>
      <c r="H57" s="148"/>
      <c r="I57" s="148"/>
      <c r="J57" s="148"/>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226"/>
      <c r="CS57" s="226"/>
      <c r="CT57" s="226"/>
      <c r="CU57" s="226"/>
      <c r="CV57" s="226"/>
      <c r="CW57" s="226"/>
      <c r="CX57" s="226"/>
      <c r="CY57" s="226"/>
      <c r="CZ57" s="226"/>
      <c r="DA57" s="226"/>
      <c r="DB57" s="226"/>
      <c r="DC57" s="226"/>
      <c r="DD57" s="226"/>
      <c r="DE57" s="226"/>
      <c r="DF57" s="226"/>
      <c r="DG57" s="226"/>
      <c r="DH57" s="226"/>
      <c r="DI57" s="226"/>
      <c r="DJ57" s="226"/>
      <c r="DK57" s="226"/>
      <c r="DL57" s="226"/>
      <c r="DM57" s="226"/>
      <c r="DN57" s="226"/>
      <c r="DO57" s="226"/>
      <c r="DP57" s="226"/>
      <c r="DQ57" s="226"/>
      <c r="DR57" s="226"/>
      <c r="DS57" s="226"/>
      <c r="DT57" s="226"/>
      <c r="DU57" s="226"/>
      <c r="DV57" s="226"/>
      <c r="DW57" s="226"/>
      <c r="DX57" s="226"/>
      <c r="DY57" s="226"/>
      <c r="DZ57" s="226"/>
      <c r="EA57" s="226"/>
      <c r="EB57" s="226"/>
      <c r="EC57" s="226"/>
      <c r="ED57" s="226"/>
      <c r="EE57" s="226"/>
      <c r="EF57" s="226"/>
      <c r="EG57" s="226"/>
      <c r="EH57" s="226"/>
      <c r="EI57" s="226"/>
      <c r="EJ57" s="226"/>
      <c r="EK57" s="226"/>
      <c r="EL57" s="226"/>
      <c r="EM57" s="226"/>
      <c r="EN57" s="226"/>
      <c r="EO57" s="226"/>
      <c r="EP57" s="226"/>
      <c r="EQ57" s="226"/>
      <c r="ER57" s="226"/>
      <c r="ES57" s="226"/>
      <c r="ET57" s="226"/>
      <c r="EU57" s="226"/>
      <c r="EV57" s="226"/>
      <c r="EW57" s="226"/>
      <c r="EX57" s="226"/>
      <c r="EY57" s="226"/>
      <c r="EZ57" s="226"/>
      <c r="FA57" s="226"/>
      <c r="FB57" s="226"/>
      <c r="FC57" s="226"/>
      <c r="FD57" s="226"/>
      <c r="FE57" s="226"/>
      <c r="FF57" s="226"/>
      <c r="FG57" s="226"/>
      <c r="FH57" s="226"/>
      <c r="FI57" s="226"/>
      <c r="FJ57" s="226"/>
      <c r="FK57" s="226"/>
      <c r="FL57" s="226"/>
      <c r="FM57" s="226"/>
      <c r="FN57" s="226"/>
      <c r="FO57" s="226"/>
      <c r="FP57" s="226"/>
      <c r="FQ57" s="226"/>
      <c r="FR57" s="226"/>
      <c r="FS57" s="226"/>
      <c r="FT57" s="226"/>
      <c r="FU57" s="226"/>
      <c r="FV57" s="226"/>
      <c r="FW57" s="226"/>
      <c r="FX57" s="226"/>
      <c r="FY57" s="226"/>
      <c r="FZ57" s="226"/>
      <c r="GA57" s="226"/>
      <c r="GB57" s="226"/>
      <c r="GC57" s="226"/>
      <c r="GD57" s="226"/>
      <c r="GE57" s="226"/>
      <c r="GF57" s="226"/>
      <c r="GG57" s="226"/>
      <c r="GH57" s="226"/>
      <c r="GI57" s="226"/>
      <c r="GJ57" s="226"/>
      <c r="GK57" s="226"/>
      <c r="GL57" s="226"/>
    </row>
    <row r="58" spans="1:194" x14ac:dyDescent="0.2">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226"/>
      <c r="CS58" s="226"/>
      <c r="CT58" s="226"/>
      <c r="CU58" s="226"/>
      <c r="CV58" s="226"/>
      <c r="CW58" s="226"/>
      <c r="CX58" s="226"/>
      <c r="CY58" s="226"/>
      <c r="CZ58" s="226"/>
      <c r="DA58" s="226"/>
      <c r="DB58" s="226"/>
      <c r="DC58" s="226"/>
      <c r="DD58" s="226"/>
      <c r="DE58" s="226"/>
      <c r="DF58" s="226"/>
      <c r="DG58" s="226"/>
      <c r="DH58" s="226"/>
      <c r="DI58" s="226"/>
      <c r="DJ58" s="226"/>
      <c r="DK58" s="226"/>
      <c r="DL58" s="226"/>
      <c r="DM58" s="226"/>
      <c r="DN58" s="226"/>
      <c r="DO58" s="226"/>
      <c r="DP58" s="226"/>
      <c r="DQ58" s="226"/>
      <c r="DR58" s="226"/>
      <c r="DS58" s="226"/>
      <c r="DT58" s="226"/>
      <c r="DU58" s="226"/>
      <c r="DV58" s="226"/>
      <c r="DW58" s="226"/>
      <c r="DX58" s="226"/>
      <c r="DY58" s="226"/>
      <c r="DZ58" s="226"/>
      <c r="EA58" s="226"/>
      <c r="EB58" s="226"/>
      <c r="EC58" s="226"/>
      <c r="ED58" s="226"/>
      <c r="EE58" s="226"/>
      <c r="EF58" s="226"/>
      <c r="EG58" s="226"/>
      <c r="EH58" s="226"/>
      <c r="EI58" s="226"/>
      <c r="EJ58" s="226"/>
      <c r="EK58" s="226"/>
      <c r="EL58" s="226"/>
      <c r="EM58" s="226"/>
      <c r="EN58" s="226"/>
      <c r="EO58" s="226"/>
      <c r="EP58" s="226"/>
      <c r="EQ58" s="226"/>
      <c r="ER58" s="226"/>
      <c r="ES58" s="226"/>
      <c r="ET58" s="226"/>
      <c r="EU58" s="226"/>
      <c r="EV58" s="226"/>
      <c r="EW58" s="226"/>
      <c r="EX58" s="226"/>
      <c r="EY58" s="226"/>
      <c r="EZ58" s="226"/>
      <c r="FA58" s="226"/>
      <c r="FB58" s="226"/>
      <c r="FC58" s="226"/>
      <c r="FD58" s="226"/>
      <c r="FE58" s="226"/>
      <c r="FF58" s="226"/>
      <c r="FG58" s="226"/>
      <c r="FH58" s="226"/>
      <c r="FI58" s="226"/>
      <c r="FJ58" s="226"/>
      <c r="FK58" s="226"/>
      <c r="FL58" s="226"/>
      <c r="FM58" s="226"/>
      <c r="FN58" s="226"/>
      <c r="FO58" s="226"/>
      <c r="FP58" s="226"/>
      <c r="FQ58" s="226"/>
      <c r="FR58" s="226"/>
      <c r="FS58" s="226"/>
      <c r="FT58" s="226"/>
      <c r="FU58" s="226"/>
      <c r="FV58" s="226"/>
      <c r="FW58" s="226"/>
      <c r="FX58" s="226"/>
      <c r="FY58" s="226"/>
      <c r="FZ58" s="226"/>
      <c r="GA58" s="226"/>
      <c r="GB58" s="226"/>
      <c r="GC58" s="226"/>
      <c r="GD58" s="226"/>
      <c r="GE58" s="226"/>
      <c r="GF58" s="226"/>
      <c r="GG58" s="226"/>
      <c r="GH58" s="226"/>
      <c r="GI58" s="226"/>
      <c r="GJ58" s="226"/>
      <c r="GK58" s="226"/>
      <c r="GL58" s="226"/>
    </row>
    <row r="59" spans="1:194" x14ac:dyDescent="0.2">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226"/>
      <c r="CS59" s="226"/>
      <c r="CT59" s="226"/>
      <c r="CU59" s="226"/>
      <c r="CV59" s="226"/>
      <c r="CW59" s="226"/>
      <c r="CX59" s="226"/>
      <c r="CY59" s="226"/>
      <c r="CZ59" s="226"/>
      <c r="DA59" s="226"/>
      <c r="DB59" s="226"/>
      <c r="DC59" s="226"/>
      <c r="DD59" s="226"/>
      <c r="DE59" s="226"/>
      <c r="DF59" s="226"/>
      <c r="DG59" s="226"/>
      <c r="DH59" s="226"/>
      <c r="DI59" s="226"/>
      <c r="DJ59" s="226"/>
      <c r="DK59" s="226"/>
      <c r="DL59" s="226"/>
      <c r="DM59" s="226"/>
      <c r="DN59" s="226"/>
      <c r="DO59" s="226"/>
      <c r="DP59" s="226"/>
      <c r="DQ59" s="226"/>
      <c r="DR59" s="226"/>
      <c r="DS59" s="226"/>
      <c r="DT59" s="226"/>
      <c r="DU59" s="226"/>
      <c r="DV59" s="226"/>
      <c r="DW59" s="226"/>
      <c r="DX59" s="226"/>
      <c r="DY59" s="226"/>
      <c r="DZ59" s="226"/>
      <c r="EA59" s="226"/>
      <c r="EB59" s="226"/>
      <c r="EC59" s="226"/>
      <c r="ED59" s="226"/>
      <c r="EE59" s="226"/>
      <c r="EF59" s="226"/>
      <c r="EG59" s="226"/>
      <c r="EH59" s="226"/>
      <c r="EI59" s="226"/>
      <c r="EJ59" s="226"/>
      <c r="EK59" s="226"/>
      <c r="EL59" s="226"/>
      <c r="EM59" s="226"/>
      <c r="EN59" s="226"/>
      <c r="EO59" s="226"/>
      <c r="EP59" s="226"/>
      <c r="EQ59" s="226"/>
      <c r="ER59" s="226"/>
      <c r="ES59" s="226"/>
      <c r="ET59" s="226"/>
      <c r="EU59" s="226"/>
      <c r="EV59" s="226"/>
      <c r="EW59" s="226"/>
      <c r="EX59" s="226"/>
      <c r="EY59" s="226"/>
      <c r="EZ59" s="226"/>
      <c r="FA59" s="226"/>
      <c r="FB59" s="226"/>
      <c r="FC59" s="226"/>
      <c r="FD59" s="226"/>
      <c r="FE59" s="226"/>
      <c r="FF59" s="226"/>
      <c r="FG59" s="226"/>
      <c r="FH59" s="226"/>
      <c r="FI59" s="226"/>
      <c r="FJ59" s="226"/>
      <c r="FK59" s="226"/>
      <c r="FL59" s="226"/>
      <c r="FM59" s="226"/>
      <c r="FN59" s="226"/>
      <c r="FO59" s="226"/>
      <c r="FP59" s="226"/>
      <c r="FQ59" s="226"/>
      <c r="FR59" s="226"/>
      <c r="FS59" s="226"/>
      <c r="FT59" s="226"/>
      <c r="FU59" s="226"/>
      <c r="FV59" s="226"/>
      <c r="FW59" s="226"/>
      <c r="FX59" s="226"/>
      <c r="FY59" s="226"/>
      <c r="FZ59" s="226"/>
      <c r="GA59" s="226"/>
      <c r="GB59" s="226"/>
      <c r="GC59" s="226"/>
      <c r="GD59" s="226"/>
      <c r="GE59" s="226"/>
      <c r="GF59" s="226"/>
      <c r="GG59" s="226"/>
      <c r="GH59" s="226"/>
      <c r="GI59" s="226"/>
      <c r="GJ59" s="226"/>
      <c r="GK59" s="226"/>
      <c r="GL59" s="226"/>
    </row>
    <row r="60" spans="1:194" x14ac:dyDescent="0.2">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226"/>
      <c r="CS60" s="226"/>
      <c r="CT60" s="226"/>
      <c r="CU60" s="226"/>
      <c r="CV60" s="226"/>
      <c r="CW60" s="226"/>
      <c r="CX60" s="226"/>
      <c r="CY60" s="226"/>
      <c r="CZ60" s="226"/>
      <c r="DA60" s="226"/>
      <c r="DB60" s="226"/>
      <c r="DC60" s="226"/>
      <c r="DD60" s="226"/>
      <c r="DE60" s="226"/>
      <c r="DF60" s="226"/>
      <c r="DG60" s="226"/>
      <c r="DH60" s="226"/>
      <c r="DI60" s="226"/>
      <c r="DJ60" s="226"/>
      <c r="DK60" s="226"/>
      <c r="DL60" s="226"/>
      <c r="DM60" s="226"/>
      <c r="DN60" s="226"/>
      <c r="DO60" s="226"/>
      <c r="DP60" s="226"/>
      <c r="DQ60" s="226"/>
      <c r="DR60" s="226"/>
      <c r="DS60" s="226"/>
      <c r="DT60" s="226"/>
      <c r="DU60" s="226"/>
      <c r="DV60" s="226"/>
      <c r="DW60" s="226"/>
      <c r="DX60" s="226"/>
      <c r="DY60" s="226"/>
      <c r="DZ60" s="226"/>
      <c r="EA60" s="226"/>
      <c r="EB60" s="226"/>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G60" s="226"/>
      <c r="FH60" s="226"/>
      <c r="FI60" s="226"/>
      <c r="FJ60" s="226"/>
      <c r="FK60" s="226"/>
      <c r="FL60" s="226"/>
      <c r="FM60" s="226"/>
      <c r="FN60" s="226"/>
      <c r="FO60" s="226"/>
      <c r="FP60" s="226"/>
      <c r="FQ60" s="226"/>
      <c r="FR60" s="226"/>
      <c r="FS60" s="226"/>
      <c r="FT60" s="226"/>
      <c r="FU60" s="226"/>
      <c r="FV60" s="226"/>
      <c r="FW60" s="226"/>
      <c r="FX60" s="226"/>
      <c r="FY60" s="226"/>
      <c r="FZ60" s="226"/>
      <c r="GA60" s="226"/>
      <c r="GB60" s="226"/>
      <c r="GC60" s="226"/>
      <c r="GD60" s="226"/>
      <c r="GE60" s="226"/>
      <c r="GF60" s="226"/>
      <c r="GG60" s="226"/>
      <c r="GH60" s="226"/>
      <c r="GI60" s="226"/>
      <c r="GJ60" s="226"/>
      <c r="GK60" s="226"/>
      <c r="GL60" s="226"/>
    </row>
    <row r="61" spans="1:194" x14ac:dyDescent="0.2">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226"/>
      <c r="CS61" s="226"/>
      <c r="CT61" s="226"/>
      <c r="CU61" s="226"/>
      <c r="CV61" s="226"/>
      <c r="CW61" s="226"/>
      <c r="CX61" s="226"/>
      <c r="CY61" s="226"/>
      <c r="CZ61" s="226"/>
      <c r="DA61" s="226"/>
      <c r="DB61" s="226"/>
      <c r="DC61" s="226"/>
      <c r="DD61" s="226"/>
      <c r="DE61" s="226"/>
      <c r="DF61" s="226"/>
      <c r="DG61" s="226"/>
      <c r="DH61" s="226"/>
      <c r="DI61" s="226"/>
      <c r="DJ61" s="226"/>
      <c r="DK61" s="226"/>
      <c r="DL61" s="226"/>
      <c r="DM61" s="226"/>
      <c r="DN61" s="226"/>
      <c r="DO61" s="226"/>
      <c r="DP61" s="226"/>
      <c r="DQ61" s="226"/>
      <c r="DR61" s="226"/>
      <c r="DS61" s="226"/>
      <c r="DT61" s="226"/>
      <c r="DU61" s="226"/>
      <c r="DV61" s="226"/>
      <c r="DW61" s="226"/>
      <c r="DX61" s="226"/>
      <c r="DY61" s="226"/>
      <c r="DZ61" s="226"/>
      <c r="EA61" s="226"/>
      <c r="EB61" s="226"/>
      <c r="EC61" s="226"/>
      <c r="ED61" s="226"/>
      <c r="EE61" s="226"/>
      <c r="EF61" s="226"/>
      <c r="EG61" s="226"/>
      <c r="EH61" s="226"/>
      <c r="EI61" s="226"/>
      <c r="EJ61" s="226"/>
      <c r="EK61" s="226"/>
      <c r="EL61" s="226"/>
      <c r="EM61" s="226"/>
      <c r="EN61" s="226"/>
      <c r="EO61" s="226"/>
      <c r="EP61" s="226"/>
      <c r="EQ61" s="226"/>
      <c r="ER61" s="226"/>
      <c r="ES61" s="226"/>
      <c r="ET61" s="226"/>
      <c r="EU61" s="226"/>
      <c r="EV61" s="226"/>
      <c r="EW61" s="226"/>
      <c r="EX61" s="226"/>
      <c r="EY61" s="226"/>
      <c r="EZ61" s="226"/>
      <c r="FA61" s="226"/>
      <c r="FB61" s="226"/>
      <c r="FC61" s="226"/>
      <c r="FD61" s="226"/>
      <c r="FE61" s="226"/>
      <c r="FF61" s="226"/>
      <c r="FG61" s="226"/>
      <c r="FH61" s="226"/>
      <c r="FI61" s="226"/>
      <c r="FJ61" s="226"/>
      <c r="FK61" s="226"/>
      <c r="FL61" s="226"/>
      <c r="FM61" s="226"/>
      <c r="FN61" s="226"/>
      <c r="FO61" s="226"/>
      <c r="FP61" s="226"/>
      <c r="FQ61" s="226"/>
      <c r="FR61" s="226"/>
      <c r="FS61" s="226"/>
      <c r="FT61" s="226"/>
      <c r="FU61" s="226"/>
      <c r="FV61" s="226"/>
      <c r="FW61" s="226"/>
      <c r="FX61" s="226"/>
      <c r="FY61" s="226"/>
      <c r="FZ61" s="226"/>
      <c r="GA61" s="226"/>
      <c r="GB61" s="226"/>
      <c r="GC61" s="226"/>
      <c r="GD61" s="226"/>
      <c r="GE61" s="226"/>
      <c r="GF61" s="226"/>
      <c r="GG61" s="226"/>
      <c r="GH61" s="226"/>
      <c r="GI61" s="226"/>
      <c r="GJ61" s="226"/>
      <c r="GK61" s="226"/>
      <c r="GL61" s="226"/>
    </row>
    <row r="62" spans="1:194" x14ac:dyDescent="0.2">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226"/>
      <c r="CS62" s="226"/>
      <c r="CT62" s="226"/>
      <c r="CU62" s="226"/>
      <c r="CV62" s="226"/>
      <c r="CW62" s="226"/>
      <c r="CX62" s="226"/>
      <c r="CY62" s="226"/>
      <c r="CZ62" s="226"/>
      <c r="DA62" s="226"/>
      <c r="DB62" s="226"/>
      <c r="DC62" s="226"/>
      <c r="DD62" s="226"/>
      <c r="DE62" s="226"/>
      <c r="DF62" s="226"/>
      <c r="DG62" s="226"/>
      <c r="DH62" s="226"/>
      <c r="DI62" s="226"/>
      <c r="DJ62" s="226"/>
      <c r="DK62" s="226"/>
      <c r="DL62" s="226"/>
      <c r="DM62" s="226"/>
      <c r="DN62" s="226"/>
      <c r="DO62" s="226"/>
      <c r="DP62" s="226"/>
      <c r="DQ62" s="226"/>
      <c r="DR62" s="226"/>
      <c r="DS62" s="226"/>
      <c r="DT62" s="226"/>
      <c r="DU62" s="226"/>
      <c r="DV62" s="226"/>
      <c r="DW62" s="226"/>
      <c r="DX62" s="226"/>
      <c r="DY62" s="226"/>
      <c r="DZ62" s="226"/>
      <c r="EA62" s="226"/>
      <c r="EB62" s="226"/>
      <c r="EC62" s="226"/>
      <c r="ED62" s="226"/>
      <c r="EE62" s="226"/>
      <c r="EF62" s="226"/>
      <c r="EG62" s="226"/>
      <c r="EH62" s="226"/>
      <c r="EI62" s="226"/>
      <c r="EJ62" s="226"/>
      <c r="EK62" s="226"/>
      <c r="EL62" s="226"/>
      <c r="EM62" s="226"/>
      <c r="EN62" s="226"/>
      <c r="EO62" s="226"/>
      <c r="EP62" s="226"/>
      <c r="EQ62" s="226"/>
      <c r="ER62" s="226"/>
      <c r="ES62" s="226"/>
      <c r="ET62" s="226"/>
      <c r="EU62" s="226"/>
      <c r="EV62" s="226"/>
      <c r="EW62" s="226"/>
      <c r="EX62" s="226"/>
      <c r="EY62" s="226"/>
      <c r="EZ62" s="226"/>
      <c r="FA62" s="226"/>
      <c r="FB62" s="226"/>
      <c r="FC62" s="226"/>
      <c r="FD62" s="226"/>
      <c r="FE62" s="226"/>
      <c r="FF62" s="226"/>
      <c r="FG62" s="226"/>
      <c r="FH62" s="226"/>
      <c r="FI62" s="226"/>
      <c r="FJ62" s="226"/>
      <c r="FK62" s="226"/>
      <c r="FL62" s="226"/>
      <c r="FM62" s="226"/>
      <c r="FN62" s="226"/>
      <c r="FO62" s="226"/>
      <c r="FP62" s="226"/>
      <c r="FQ62" s="226"/>
      <c r="FR62" s="226"/>
      <c r="FS62" s="226"/>
      <c r="FT62" s="226"/>
      <c r="FU62" s="226"/>
      <c r="FV62" s="226"/>
      <c r="FW62" s="226"/>
      <c r="FX62" s="226"/>
      <c r="FY62" s="226"/>
      <c r="FZ62" s="226"/>
      <c r="GA62" s="226"/>
      <c r="GB62" s="226"/>
      <c r="GC62" s="226"/>
      <c r="GD62" s="226"/>
      <c r="GE62" s="226"/>
      <c r="GF62" s="226"/>
      <c r="GG62" s="226"/>
      <c r="GH62" s="226"/>
      <c r="GI62" s="226"/>
      <c r="GJ62" s="226"/>
      <c r="GK62" s="226"/>
      <c r="GL62" s="226"/>
    </row>
    <row r="63" spans="1:194" x14ac:dyDescent="0.2">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226"/>
      <c r="CS63" s="226"/>
      <c r="CT63" s="226"/>
      <c r="CU63" s="226"/>
      <c r="CV63" s="226"/>
      <c r="CW63" s="226"/>
      <c r="CX63" s="226"/>
      <c r="CY63" s="226"/>
      <c r="CZ63" s="226"/>
      <c r="DA63" s="226"/>
      <c r="DB63" s="226"/>
      <c r="DC63" s="226"/>
      <c r="DD63" s="226"/>
      <c r="DE63" s="226"/>
      <c r="DF63" s="226"/>
      <c r="DG63" s="226"/>
      <c r="DH63" s="226"/>
      <c r="DI63" s="226"/>
      <c r="DJ63" s="226"/>
      <c r="DK63" s="226"/>
      <c r="DL63" s="226"/>
      <c r="DM63" s="226"/>
      <c r="DN63" s="226"/>
      <c r="DO63" s="226"/>
      <c r="DP63" s="226"/>
      <c r="DQ63" s="226"/>
      <c r="DR63" s="226"/>
      <c r="DS63" s="226"/>
      <c r="DT63" s="226"/>
      <c r="DU63" s="226"/>
      <c r="DV63" s="226"/>
      <c r="DW63" s="226"/>
      <c r="DX63" s="226"/>
      <c r="DY63" s="226"/>
      <c r="DZ63" s="226"/>
      <c r="EA63" s="226"/>
      <c r="EB63" s="226"/>
      <c r="EC63" s="226"/>
      <c r="ED63" s="226"/>
      <c r="EE63" s="226"/>
      <c r="EF63" s="226"/>
      <c r="EG63" s="226"/>
      <c r="EH63" s="226"/>
      <c r="EI63" s="226"/>
      <c r="EJ63" s="226"/>
      <c r="EK63" s="226"/>
      <c r="EL63" s="226"/>
      <c r="EM63" s="226"/>
      <c r="EN63" s="226"/>
      <c r="EO63" s="226"/>
      <c r="EP63" s="226"/>
      <c r="EQ63" s="226"/>
      <c r="ER63" s="226"/>
      <c r="ES63" s="226"/>
      <c r="ET63" s="226"/>
      <c r="EU63" s="226"/>
      <c r="EV63" s="226"/>
      <c r="EW63" s="226"/>
      <c r="EX63" s="226"/>
      <c r="EY63" s="226"/>
      <c r="EZ63" s="226"/>
      <c r="FA63" s="226"/>
      <c r="FB63" s="226"/>
      <c r="FC63" s="226"/>
      <c r="FD63" s="226"/>
      <c r="FE63" s="226"/>
      <c r="FF63" s="226"/>
      <c r="FG63" s="226"/>
      <c r="FH63" s="226"/>
      <c r="FI63" s="226"/>
      <c r="FJ63" s="226"/>
      <c r="FK63" s="226"/>
      <c r="FL63" s="226"/>
      <c r="FM63" s="226"/>
      <c r="FN63" s="226"/>
      <c r="FO63" s="226"/>
      <c r="FP63" s="226"/>
      <c r="FQ63" s="226"/>
      <c r="FR63" s="226"/>
      <c r="FS63" s="226"/>
      <c r="FT63" s="226"/>
      <c r="FU63" s="226"/>
      <c r="FV63" s="226"/>
      <c r="FW63" s="226"/>
      <c r="FX63" s="226"/>
      <c r="FY63" s="226"/>
      <c r="FZ63" s="226"/>
      <c r="GA63" s="226"/>
      <c r="GB63" s="226"/>
      <c r="GC63" s="226"/>
      <c r="GD63" s="226"/>
      <c r="GE63" s="226"/>
      <c r="GF63" s="226"/>
      <c r="GG63" s="226"/>
      <c r="GH63" s="226"/>
      <c r="GI63" s="226"/>
      <c r="GJ63" s="226"/>
      <c r="GK63" s="226"/>
      <c r="GL63" s="226"/>
    </row>
    <row r="64" spans="1:194" x14ac:dyDescent="0.2">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226"/>
      <c r="CS64" s="226"/>
      <c r="CT64" s="226"/>
      <c r="CU64" s="226"/>
      <c r="CV64" s="226"/>
      <c r="CW64" s="226"/>
      <c r="CX64" s="226"/>
      <c r="CY64" s="226"/>
      <c r="CZ64" s="226"/>
      <c r="DA64" s="226"/>
      <c r="DB64" s="226"/>
      <c r="DC64" s="226"/>
      <c r="DD64" s="226"/>
      <c r="DE64" s="226"/>
      <c r="DF64" s="226"/>
      <c r="DG64" s="226"/>
      <c r="DH64" s="226"/>
      <c r="DI64" s="226"/>
      <c r="DJ64" s="226"/>
      <c r="DK64" s="226"/>
      <c r="DL64" s="226"/>
      <c r="DM64" s="226"/>
      <c r="DN64" s="226"/>
      <c r="DO64" s="226"/>
      <c r="DP64" s="226"/>
      <c r="DQ64" s="226"/>
      <c r="DR64" s="226"/>
      <c r="DS64" s="226"/>
      <c r="DT64" s="226"/>
      <c r="DU64" s="226"/>
      <c r="DV64" s="226"/>
      <c r="DW64" s="226"/>
      <c r="DX64" s="226"/>
      <c r="DY64" s="226"/>
      <c r="DZ64" s="226"/>
      <c r="EA64" s="226"/>
      <c r="EB64" s="226"/>
      <c r="EC64" s="226"/>
      <c r="ED64" s="226"/>
      <c r="EE64" s="226"/>
      <c r="EF64" s="226"/>
      <c r="EG64" s="226"/>
      <c r="EH64" s="226"/>
      <c r="EI64" s="226"/>
      <c r="EJ64" s="226"/>
      <c r="EK64" s="226"/>
      <c r="EL64" s="226"/>
      <c r="EM64" s="226"/>
      <c r="EN64" s="226"/>
      <c r="EO64" s="226"/>
      <c r="EP64" s="226"/>
      <c r="EQ64" s="226"/>
      <c r="ER64" s="226"/>
      <c r="ES64" s="226"/>
      <c r="ET64" s="226"/>
      <c r="EU64" s="226"/>
      <c r="EV64" s="226"/>
      <c r="EW64" s="226"/>
      <c r="EX64" s="226"/>
      <c r="EY64" s="226"/>
      <c r="EZ64" s="226"/>
      <c r="FA64" s="226"/>
      <c r="FB64" s="226"/>
      <c r="FC64" s="226"/>
      <c r="FD64" s="226"/>
      <c r="FE64" s="226"/>
      <c r="FF64" s="226"/>
      <c r="FG64" s="226"/>
      <c r="FH64" s="226"/>
      <c r="FI64" s="226"/>
      <c r="FJ64" s="226"/>
      <c r="FK64" s="226"/>
      <c r="FL64" s="226"/>
      <c r="FM64" s="226"/>
      <c r="FN64" s="226"/>
      <c r="FO64" s="226"/>
      <c r="FP64" s="226"/>
      <c r="FQ64" s="226"/>
      <c r="FR64" s="226"/>
      <c r="FS64" s="226"/>
      <c r="FT64" s="226"/>
      <c r="FU64" s="226"/>
      <c r="FV64" s="226"/>
      <c r="FW64" s="226"/>
      <c r="FX64" s="226"/>
      <c r="FY64" s="226"/>
      <c r="FZ64" s="226"/>
      <c r="GA64" s="226"/>
      <c r="GB64" s="226"/>
      <c r="GC64" s="226"/>
      <c r="GD64" s="226"/>
      <c r="GE64" s="226"/>
      <c r="GF64" s="226"/>
      <c r="GG64" s="226"/>
      <c r="GH64" s="226"/>
      <c r="GI64" s="226"/>
      <c r="GJ64" s="226"/>
      <c r="GK64" s="226"/>
      <c r="GL64" s="226"/>
    </row>
    <row r="65" spans="12:194" x14ac:dyDescent="0.2">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226"/>
      <c r="CS65" s="226"/>
      <c r="CT65" s="226"/>
      <c r="CU65" s="226"/>
      <c r="CV65" s="226"/>
      <c r="CW65" s="226"/>
      <c r="CX65" s="226"/>
      <c r="CY65" s="226"/>
      <c r="CZ65" s="226"/>
      <c r="DA65" s="226"/>
      <c r="DB65" s="226"/>
      <c r="DC65" s="226"/>
      <c r="DD65" s="226"/>
      <c r="DE65" s="226"/>
      <c r="DF65" s="226"/>
      <c r="DG65" s="226"/>
      <c r="DH65" s="226"/>
      <c r="DI65" s="226"/>
      <c r="DJ65" s="226"/>
      <c r="DK65" s="226"/>
      <c r="DL65" s="226"/>
      <c r="DM65" s="226"/>
      <c r="DN65" s="226"/>
      <c r="DO65" s="226"/>
      <c r="DP65" s="226"/>
      <c r="DQ65" s="226"/>
      <c r="DR65" s="226"/>
      <c r="DS65" s="226"/>
      <c r="DT65" s="226"/>
      <c r="DU65" s="226"/>
      <c r="DV65" s="226"/>
      <c r="DW65" s="226"/>
      <c r="DX65" s="226"/>
      <c r="DY65" s="226"/>
      <c r="DZ65" s="226"/>
      <c r="EA65" s="226"/>
      <c r="EB65" s="226"/>
      <c r="EC65" s="226"/>
      <c r="ED65" s="226"/>
      <c r="EE65" s="226"/>
      <c r="EF65" s="226"/>
      <c r="EG65" s="226"/>
      <c r="EH65" s="226"/>
      <c r="EI65" s="226"/>
      <c r="EJ65" s="226"/>
      <c r="EK65" s="226"/>
      <c r="EL65" s="226"/>
      <c r="EM65" s="226"/>
      <c r="EN65" s="226"/>
      <c r="EO65" s="226"/>
      <c r="EP65" s="226"/>
      <c r="EQ65" s="226"/>
      <c r="ER65" s="226"/>
      <c r="ES65" s="226"/>
      <c r="ET65" s="226"/>
      <c r="EU65" s="226"/>
      <c r="EV65" s="226"/>
      <c r="EW65" s="226"/>
      <c r="EX65" s="226"/>
      <c r="EY65" s="226"/>
      <c r="EZ65" s="226"/>
      <c r="FA65" s="226"/>
      <c r="FB65" s="226"/>
      <c r="FC65" s="226"/>
      <c r="FD65" s="226"/>
      <c r="FE65" s="226"/>
      <c r="FF65" s="226"/>
      <c r="FG65" s="226"/>
      <c r="FH65" s="226"/>
      <c r="FI65" s="226"/>
      <c r="FJ65" s="226"/>
      <c r="FK65" s="226"/>
      <c r="FL65" s="226"/>
      <c r="FM65" s="226"/>
      <c r="FN65" s="226"/>
      <c r="FO65" s="226"/>
      <c r="FP65" s="226"/>
      <c r="FQ65" s="226"/>
      <c r="FR65" s="226"/>
      <c r="FS65" s="226"/>
      <c r="FT65" s="226"/>
      <c r="FU65" s="226"/>
      <c r="FV65" s="226"/>
      <c r="FW65" s="226"/>
      <c r="FX65" s="226"/>
      <c r="FY65" s="226"/>
      <c r="FZ65" s="226"/>
      <c r="GA65" s="226"/>
      <c r="GB65" s="226"/>
      <c r="GC65" s="226"/>
      <c r="GD65" s="226"/>
      <c r="GE65" s="226"/>
      <c r="GF65" s="226"/>
      <c r="GG65" s="226"/>
      <c r="GH65" s="226"/>
      <c r="GI65" s="226"/>
      <c r="GJ65" s="226"/>
      <c r="GK65" s="226"/>
      <c r="GL65" s="226"/>
    </row>
    <row r="66" spans="12:194" x14ac:dyDescent="0.2">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c r="DW66" s="226"/>
      <c r="DX66" s="226"/>
      <c r="DY66" s="226"/>
      <c r="DZ66" s="226"/>
      <c r="EA66" s="226"/>
      <c r="EB66" s="226"/>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226"/>
      <c r="EZ66" s="226"/>
      <c r="FA66" s="226"/>
      <c r="FB66" s="226"/>
      <c r="FC66" s="226"/>
      <c r="FD66" s="226"/>
      <c r="FE66" s="226"/>
      <c r="FF66" s="226"/>
      <c r="FG66" s="226"/>
      <c r="FH66" s="226"/>
      <c r="FI66" s="226"/>
      <c r="FJ66" s="226"/>
      <c r="FK66" s="226"/>
      <c r="FL66" s="226"/>
      <c r="FM66" s="226"/>
      <c r="FN66" s="226"/>
      <c r="FO66" s="226"/>
      <c r="FP66" s="226"/>
      <c r="FQ66" s="226"/>
      <c r="FR66" s="226"/>
      <c r="FS66" s="226"/>
      <c r="FT66" s="226"/>
      <c r="FU66" s="226"/>
      <c r="FV66" s="226"/>
      <c r="FW66" s="226"/>
      <c r="FX66" s="226"/>
      <c r="FY66" s="226"/>
      <c r="FZ66" s="226"/>
      <c r="GA66" s="226"/>
      <c r="GB66" s="226"/>
      <c r="GC66" s="226"/>
      <c r="GD66" s="226"/>
      <c r="GE66" s="226"/>
      <c r="GF66" s="226"/>
      <c r="GG66" s="226"/>
      <c r="GH66" s="226"/>
      <c r="GI66" s="226"/>
      <c r="GJ66" s="226"/>
      <c r="GK66" s="226"/>
      <c r="GL66" s="226"/>
    </row>
    <row r="67" spans="12:194" x14ac:dyDescent="0.2">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226"/>
      <c r="CS67" s="226"/>
      <c r="CT67" s="226"/>
      <c r="CU67" s="226"/>
      <c r="CV67" s="226"/>
      <c r="CW67" s="226"/>
      <c r="CX67" s="226"/>
      <c r="CY67" s="226"/>
      <c r="CZ67" s="226"/>
      <c r="DA67" s="226"/>
      <c r="DB67" s="226"/>
      <c r="DC67" s="226"/>
      <c r="DD67" s="226"/>
      <c r="DE67" s="226"/>
      <c r="DF67" s="226"/>
      <c r="DG67" s="226"/>
      <c r="DH67" s="226"/>
      <c r="DI67" s="226"/>
      <c r="DJ67" s="226"/>
      <c r="DK67" s="226"/>
      <c r="DL67" s="226"/>
      <c r="DM67" s="226"/>
      <c r="DN67" s="226"/>
      <c r="DO67" s="226"/>
      <c r="DP67" s="226"/>
      <c r="DQ67" s="226"/>
      <c r="DR67" s="226"/>
      <c r="DS67" s="226"/>
      <c r="DT67" s="226"/>
      <c r="DU67" s="226"/>
      <c r="DV67" s="226"/>
      <c r="DW67" s="226"/>
      <c r="DX67" s="226"/>
      <c r="DY67" s="226"/>
      <c r="DZ67" s="226"/>
      <c r="EA67" s="226"/>
      <c r="EB67" s="226"/>
      <c r="EC67" s="226"/>
      <c r="ED67" s="226"/>
      <c r="EE67" s="226"/>
      <c r="EF67" s="226"/>
      <c r="EG67" s="226"/>
      <c r="EH67" s="226"/>
      <c r="EI67" s="226"/>
      <c r="EJ67" s="226"/>
      <c r="EK67" s="226"/>
      <c r="EL67" s="226"/>
      <c r="EM67" s="226"/>
      <c r="EN67" s="226"/>
      <c r="EO67" s="226"/>
      <c r="EP67" s="226"/>
      <c r="EQ67" s="226"/>
      <c r="ER67" s="226"/>
      <c r="ES67" s="226"/>
      <c r="ET67" s="226"/>
      <c r="EU67" s="226"/>
      <c r="EV67" s="226"/>
      <c r="EW67" s="226"/>
      <c r="EX67" s="226"/>
      <c r="EY67" s="226"/>
      <c r="EZ67" s="226"/>
      <c r="FA67" s="226"/>
      <c r="FB67" s="226"/>
      <c r="FC67" s="226"/>
      <c r="FD67" s="226"/>
      <c r="FE67" s="226"/>
      <c r="FF67" s="226"/>
      <c r="FG67" s="226"/>
      <c r="FH67" s="226"/>
      <c r="FI67" s="226"/>
      <c r="FJ67" s="226"/>
      <c r="FK67" s="226"/>
      <c r="FL67" s="226"/>
      <c r="FM67" s="226"/>
      <c r="FN67" s="226"/>
      <c r="FO67" s="226"/>
      <c r="FP67" s="226"/>
      <c r="FQ67" s="226"/>
      <c r="FR67" s="226"/>
      <c r="FS67" s="226"/>
      <c r="FT67" s="226"/>
      <c r="FU67" s="226"/>
      <c r="FV67" s="226"/>
      <c r="FW67" s="226"/>
      <c r="FX67" s="226"/>
      <c r="FY67" s="226"/>
      <c r="FZ67" s="226"/>
      <c r="GA67" s="226"/>
      <c r="GB67" s="226"/>
      <c r="GC67" s="226"/>
      <c r="GD67" s="226"/>
      <c r="GE67" s="226"/>
      <c r="GF67" s="226"/>
      <c r="GG67" s="226"/>
      <c r="GH67" s="226"/>
      <c r="GI67" s="226"/>
      <c r="GJ67" s="226"/>
      <c r="GK67" s="226"/>
      <c r="GL67" s="226"/>
    </row>
    <row r="68" spans="12:194" x14ac:dyDescent="0.2">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226"/>
      <c r="CS68" s="226"/>
      <c r="CT68" s="226"/>
      <c r="CU68" s="226"/>
      <c r="CV68" s="226"/>
      <c r="CW68" s="226"/>
      <c r="CX68" s="226"/>
      <c r="CY68" s="226"/>
      <c r="CZ68" s="226"/>
      <c r="DA68" s="226"/>
      <c r="DB68" s="226"/>
      <c r="DC68" s="226"/>
      <c r="DD68" s="226"/>
      <c r="DE68" s="226"/>
      <c r="DF68" s="226"/>
      <c r="DG68" s="226"/>
      <c r="DH68" s="226"/>
      <c r="DI68" s="226"/>
      <c r="DJ68" s="226"/>
      <c r="DK68" s="226"/>
      <c r="DL68" s="226"/>
      <c r="DM68" s="226"/>
      <c r="DN68" s="226"/>
      <c r="DO68" s="226"/>
      <c r="DP68" s="226"/>
      <c r="DQ68" s="226"/>
      <c r="DR68" s="226"/>
      <c r="DS68" s="226"/>
      <c r="DT68" s="226"/>
      <c r="DU68" s="226"/>
      <c r="DV68" s="226"/>
      <c r="DW68" s="226"/>
      <c r="DX68" s="226"/>
      <c r="DY68" s="226"/>
      <c r="DZ68" s="226"/>
      <c r="EA68" s="226"/>
      <c r="EB68" s="226"/>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226"/>
      <c r="EZ68" s="226"/>
      <c r="FA68" s="226"/>
      <c r="FB68" s="226"/>
      <c r="FC68" s="226"/>
      <c r="FD68" s="226"/>
      <c r="FE68" s="226"/>
      <c r="FF68" s="226"/>
      <c r="FG68" s="226"/>
      <c r="FH68" s="226"/>
      <c r="FI68" s="226"/>
      <c r="FJ68" s="226"/>
      <c r="FK68" s="226"/>
      <c r="FL68" s="226"/>
      <c r="FM68" s="226"/>
      <c r="FN68" s="226"/>
      <c r="FO68" s="226"/>
      <c r="FP68" s="226"/>
      <c r="FQ68" s="226"/>
      <c r="FR68" s="226"/>
      <c r="FS68" s="226"/>
      <c r="FT68" s="226"/>
      <c r="FU68" s="226"/>
      <c r="FV68" s="226"/>
      <c r="FW68" s="226"/>
      <c r="FX68" s="226"/>
      <c r="FY68" s="226"/>
      <c r="FZ68" s="226"/>
      <c r="GA68" s="226"/>
      <c r="GB68" s="226"/>
      <c r="GC68" s="226"/>
      <c r="GD68" s="226"/>
      <c r="GE68" s="226"/>
      <c r="GF68" s="226"/>
      <c r="GG68" s="226"/>
      <c r="GH68" s="226"/>
      <c r="GI68" s="226"/>
      <c r="GJ68" s="226"/>
      <c r="GK68" s="226"/>
      <c r="GL68" s="226"/>
    </row>
    <row r="69" spans="12:194" x14ac:dyDescent="0.2">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226"/>
      <c r="CS69" s="226"/>
      <c r="CT69" s="226"/>
      <c r="CU69" s="226"/>
      <c r="CV69" s="226"/>
      <c r="CW69" s="226"/>
      <c r="CX69" s="226"/>
      <c r="CY69" s="226"/>
      <c r="CZ69" s="226"/>
      <c r="DA69" s="226"/>
      <c r="DB69" s="226"/>
      <c r="DC69" s="226"/>
      <c r="DD69" s="226"/>
      <c r="DE69" s="226"/>
      <c r="DF69" s="226"/>
      <c r="DG69" s="226"/>
      <c r="DH69" s="226"/>
      <c r="DI69" s="226"/>
      <c r="DJ69" s="226"/>
      <c r="DK69" s="226"/>
      <c r="DL69" s="226"/>
      <c r="DM69" s="226"/>
      <c r="DN69" s="226"/>
      <c r="DO69" s="226"/>
      <c r="DP69" s="226"/>
      <c r="DQ69" s="226"/>
      <c r="DR69" s="226"/>
      <c r="DS69" s="226"/>
      <c r="DT69" s="226"/>
      <c r="DU69" s="226"/>
      <c r="DV69" s="226"/>
      <c r="DW69" s="226"/>
      <c r="DX69" s="226"/>
      <c r="DY69" s="226"/>
      <c r="DZ69" s="226"/>
      <c r="EA69" s="226"/>
      <c r="EB69" s="226"/>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6"/>
      <c r="FE69" s="226"/>
      <c r="FF69" s="226"/>
      <c r="FG69" s="226"/>
      <c r="FH69" s="226"/>
      <c r="FI69" s="226"/>
      <c r="FJ69" s="226"/>
      <c r="FK69" s="226"/>
      <c r="FL69" s="226"/>
      <c r="FM69" s="226"/>
      <c r="FN69" s="226"/>
      <c r="FO69" s="226"/>
      <c r="FP69" s="226"/>
      <c r="FQ69" s="226"/>
      <c r="FR69" s="226"/>
      <c r="FS69" s="226"/>
      <c r="FT69" s="226"/>
      <c r="FU69" s="226"/>
      <c r="FV69" s="226"/>
      <c r="FW69" s="226"/>
      <c r="FX69" s="226"/>
      <c r="FY69" s="226"/>
      <c r="FZ69" s="226"/>
      <c r="GA69" s="226"/>
      <c r="GB69" s="226"/>
      <c r="GC69" s="226"/>
      <c r="GD69" s="226"/>
      <c r="GE69" s="226"/>
      <c r="GF69" s="226"/>
      <c r="GG69" s="226"/>
      <c r="GH69" s="226"/>
      <c r="GI69" s="226"/>
      <c r="GJ69" s="226"/>
      <c r="GK69" s="226"/>
      <c r="GL69" s="226"/>
    </row>
  </sheetData>
  <sheetProtection algorithmName="SHA-512" hashValue="fMMC7IxjveimK428xdEcyaNuSSvxJ8h5BomtGfW2OSAhhMOjk7MEyPT14ufvOlLoSXkDlz4+br32FfIrW2dgaw==" saltValue="fzmGvJAadQoO5sKrzRvaVg==" spinCount="100000" sheet="1" objects="1" scenarios="1"/>
  <customSheetViews>
    <customSheetView guid="{B50381DA-06DA-4286-99A4-CB6DE67AD1EB}" showGridLines="0" zeroValues="0">
      <pane xSplit="1" ySplit="3" topLeftCell="B4" activePane="bottomRight" state="frozen"/>
      <selection pane="bottomRight" activeCell="H39" sqref="H39"/>
    </customSheetView>
  </customSheetViews>
  <phoneticPr fontId="0" type="noConversion"/>
  <pageMargins left="0.25" right="0.25" top="0.75" bottom="0.75" header="0.3" footer="0.3"/>
  <pageSetup paperSize="9" scale="47" fitToHeight="0" orientation="portrait" r:id="rId1"/>
  <headerFooter alignWithMargins="0"/>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tabColor indexed="34"/>
  </sheetPr>
  <dimension ref="A1:C604"/>
  <sheetViews>
    <sheetView topLeftCell="A535" workbookViewId="0">
      <selection activeCell="B563" sqref="B563"/>
    </sheetView>
  </sheetViews>
  <sheetFormatPr defaultColWidth="0" defaultRowHeight="12.75" x14ac:dyDescent="0.2"/>
  <cols>
    <col min="1" max="1" width="14.140625" customWidth="1"/>
    <col min="2" max="2" width="56.28515625" customWidth="1"/>
  </cols>
  <sheetData>
    <row r="1" spans="1:2" ht="13.5" thickBot="1" x14ac:dyDescent="0.25"/>
    <row r="2" spans="1:2" ht="18" customHeight="1" thickBot="1" x14ac:dyDescent="0.25">
      <c r="A2" s="569" t="s">
        <v>531</v>
      </c>
      <c r="B2" s="570"/>
    </row>
    <row r="4" spans="1:2" x14ac:dyDescent="0.2">
      <c r="A4" t="b">
        <v>1</v>
      </c>
      <c r="B4" s="2" t="str">
        <f>'Overzicht '!D6</f>
        <v>laat een open houding zien, kijkt je aan, maakt opmerkingen, lacht</v>
      </c>
    </row>
    <row r="5" spans="1:2" x14ac:dyDescent="0.2">
      <c r="A5" t="b">
        <v>0</v>
      </c>
      <c r="B5" s="26"/>
    </row>
    <row r="6" spans="1:2" x14ac:dyDescent="0.2">
      <c r="A6" t="b">
        <v>1</v>
      </c>
      <c r="B6" s="2" t="str">
        <f>'Overzicht '!E6</f>
        <v>heeft laten blijken iets leuk, interessant te vinden</v>
      </c>
    </row>
    <row r="7" spans="1:2" x14ac:dyDescent="0.2">
      <c r="A7" t="b">
        <v>0</v>
      </c>
      <c r="B7" s="2"/>
    </row>
    <row r="8" spans="1:2" x14ac:dyDescent="0.2">
      <c r="A8" t="b">
        <v>1</v>
      </c>
      <c r="B8" s="2" t="str">
        <f>'Overzicht '!F6</f>
        <v>geeft blijk ook het positieve te zien, niet alleen het negatieve</v>
      </c>
    </row>
    <row r="9" spans="1:2" x14ac:dyDescent="0.2">
      <c r="A9" t="b">
        <v>0</v>
      </c>
      <c r="B9" s="2"/>
    </row>
    <row r="10" spans="1:2" x14ac:dyDescent="0.2">
      <c r="A10" t="b">
        <v>1</v>
      </c>
      <c r="B10" s="2" t="str">
        <f>'Overzicht '!G6</f>
        <v>toont interesse en betrokkenheid</v>
      </c>
    </row>
    <row r="11" spans="1:2" x14ac:dyDescent="0.2">
      <c r="A11" t="b">
        <v>0</v>
      </c>
      <c r="B11" s="10"/>
    </row>
    <row r="12" spans="1:2" x14ac:dyDescent="0.2">
      <c r="A12" t="b">
        <v>1</v>
      </c>
      <c r="B12" s="2" t="str">
        <f>'Overzicht '!H6</f>
        <v>toont initiatief, komt zelf met ideeën</v>
      </c>
    </row>
    <row r="13" spans="1:2" x14ac:dyDescent="0.2">
      <c r="A13" t="b">
        <v>0</v>
      </c>
      <c r="B13" s="10"/>
    </row>
    <row r="14" spans="1:2" x14ac:dyDescent="0.2">
      <c r="A14" t="b">
        <v>1</v>
      </c>
      <c r="B14" s="2" t="str">
        <f>'Overzicht '!I6</f>
        <v>legt contact met iemand anders</v>
      </c>
    </row>
    <row r="15" spans="1:2" x14ac:dyDescent="0.2">
      <c r="A15" t="b">
        <v>0</v>
      </c>
      <c r="B15" s="10"/>
    </row>
    <row r="16" spans="1:2" x14ac:dyDescent="0.2">
      <c r="A16" t="b">
        <v>1</v>
      </c>
      <c r="B16" s="2" t="str">
        <f>'Overzicht '!D8</f>
        <v>is rustig, gelijkmatig zonder heftige uitschieters</v>
      </c>
    </row>
    <row r="17" spans="1:2" x14ac:dyDescent="0.2">
      <c r="A17" t="b">
        <v>0</v>
      </c>
      <c r="B17" s="10"/>
    </row>
    <row r="18" spans="1:2" x14ac:dyDescent="0.2">
      <c r="A18" t="b">
        <v>1</v>
      </c>
      <c r="B18" s="2" t="str">
        <f>'Overzicht '!E8</f>
        <v>is niet gelijk van slag bij een onverwachte gebeurtenis of tegenslag</v>
      </c>
    </row>
    <row r="19" spans="1:2" x14ac:dyDescent="0.2">
      <c r="A19" t="b">
        <v>0</v>
      </c>
      <c r="B19" s="10"/>
    </row>
    <row r="20" spans="1:2" x14ac:dyDescent="0.2">
      <c r="A20" t="b">
        <v>1</v>
      </c>
      <c r="B20" s="2" t="str">
        <f>'Overzicht '!F8</f>
        <v>heeft laten zien dat hij eerst nadenkt alvorens te reageren</v>
      </c>
    </row>
    <row r="21" spans="1:2" x14ac:dyDescent="0.2">
      <c r="A21" t="b">
        <v>0</v>
      </c>
      <c r="B21" s="10"/>
    </row>
    <row r="22" spans="1:2" x14ac:dyDescent="0.2">
      <c r="A22" t="b">
        <v>1</v>
      </c>
      <c r="B22" s="2" t="str">
        <f>'Overzicht '!G8</f>
        <v>kan wachten, zijn reactie uitstellen</v>
      </c>
    </row>
    <row r="23" spans="1:2" x14ac:dyDescent="0.2">
      <c r="A23" t="b">
        <v>0</v>
      </c>
      <c r="B23" s="10"/>
    </row>
    <row r="24" spans="1:2" x14ac:dyDescent="0.2">
      <c r="A24" t="b">
        <v>1</v>
      </c>
      <c r="B24" s="2" t="str">
        <f>'Overzicht '!H8</f>
        <v>blijft aan het werk ondanks onverwachte gebeurtenissen</v>
      </c>
    </row>
    <row r="25" spans="1:2" x14ac:dyDescent="0.2">
      <c r="A25" t="b">
        <v>0</v>
      </c>
      <c r="B25" s="10"/>
    </row>
    <row r="26" spans="1:2" x14ac:dyDescent="0.2">
      <c r="A26" t="b">
        <v>1</v>
      </c>
      <c r="B26" s="2" t="str">
        <f>'Overzicht '!I8</f>
        <v>geeft aan wanneer hij van slag dreigt te raken</v>
      </c>
    </row>
    <row r="27" spans="1:2" x14ac:dyDescent="0.2">
      <c r="A27" t="b">
        <v>0</v>
      </c>
      <c r="B27" s="10"/>
    </row>
    <row r="28" spans="1:2" x14ac:dyDescent="0.2">
      <c r="A28" t="b">
        <v>1</v>
      </c>
      <c r="B28" s="2" t="str">
        <f>'Overzicht '!D10</f>
        <v>maakt geen geluidjes tijdens de les</v>
      </c>
    </row>
    <row r="29" spans="1:2" x14ac:dyDescent="0.2">
      <c r="A29" t="b">
        <v>0</v>
      </c>
      <c r="B29" s="10"/>
    </row>
    <row r="30" spans="1:2" x14ac:dyDescent="0.2">
      <c r="A30" t="b">
        <v>1</v>
      </c>
      <c r="B30" s="2" t="str">
        <f>'Overzicht '!E10</f>
        <v>is alleen met toestemming van de plaats gelopen</v>
      </c>
    </row>
    <row r="31" spans="1:2" x14ac:dyDescent="0.2">
      <c r="A31" t="b">
        <v>0</v>
      </c>
      <c r="B31" s="10"/>
    </row>
    <row r="32" spans="1:2" x14ac:dyDescent="0.2">
      <c r="A32" t="b">
        <v>1</v>
      </c>
      <c r="B32" s="2" t="str">
        <f>'Overzicht '!F10</f>
        <v>komt rustig de klas binnen</v>
      </c>
    </row>
    <row r="33" spans="1:2" x14ac:dyDescent="0.2">
      <c r="A33" t="b">
        <v>0</v>
      </c>
      <c r="B33" s="26"/>
    </row>
    <row r="34" spans="1:2" x14ac:dyDescent="0.2">
      <c r="A34" t="b">
        <v>1</v>
      </c>
      <c r="B34" s="2" t="str">
        <f>'Overzicht '!G10</f>
        <v>stopt met onrustig bewegen als hem dat duidelijk gemaakt/gezegd wordt</v>
      </c>
    </row>
    <row r="35" spans="1:2" x14ac:dyDescent="0.2">
      <c r="A35" t="b">
        <v>0</v>
      </c>
      <c r="B35" s="2"/>
    </row>
    <row r="36" spans="1:2" x14ac:dyDescent="0.2">
      <c r="A36" t="b">
        <v>1</v>
      </c>
      <c r="B36" s="2" t="str">
        <f>'Overzicht '!H10</f>
        <v>zit rustig op zijn stoel, zit niet met zijn stoel te wippen of te schuiven</v>
      </c>
    </row>
    <row r="37" spans="1:2" x14ac:dyDescent="0.2">
      <c r="A37" t="b">
        <v>0</v>
      </c>
      <c r="B37" s="2"/>
    </row>
    <row r="38" spans="1:2" x14ac:dyDescent="0.2">
      <c r="A38" t="b">
        <v>1</v>
      </c>
      <c r="B38" s="2" t="str">
        <f>'Overzicht '!I10</f>
        <v>blijft van andere leerlingen of andermans spullen af</v>
      </c>
    </row>
    <row r="39" spans="1:2" x14ac:dyDescent="0.2">
      <c r="A39" t="b">
        <v>0</v>
      </c>
      <c r="B39" s="2"/>
    </row>
    <row r="40" spans="1:2" x14ac:dyDescent="0.2">
      <c r="A40" t="b">
        <v>1</v>
      </c>
      <c r="B40" s="2" t="str">
        <f>'Overzicht '!D12</f>
        <v>komt de klas rustig binnen, zonder te gillen, hollen of schreeuwen</v>
      </c>
    </row>
    <row r="41" spans="1:2" x14ac:dyDescent="0.2">
      <c r="A41" t="b">
        <v>0</v>
      </c>
      <c r="B41" s="10"/>
    </row>
    <row r="42" spans="1:2" x14ac:dyDescent="0.2">
      <c r="A42" t="b">
        <v>1</v>
      </c>
      <c r="B42" s="2" t="str">
        <f>'Overzicht '!E12</f>
        <v>weet zich in te houden, roept geen opmerkingen zomaar door de klas</v>
      </c>
    </row>
    <row r="43" spans="1:2" x14ac:dyDescent="0.2">
      <c r="A43" t="b">
        <v>0</v>
      </c>
      <c r="B43" s="10"/>
    </row>
    <row r="44" spans="1:2" x14ac:dyDescent="0.2">
      <c r="A44" t="b">
        <v>1</v>
      </c>
      <c r="B44" s="2" t="str">
        <f>'Overzicht '!F12</f>
        <v>reageert alleen als hij mag reageren op iets wat hem gevraagd wordt</v>
      </c>
    </row>
    <row r="45" spans="1:2" x14ac:dyDescent="0.2">
      <c r="A45" t="b">
        <v>0</v>
      </c>
      <c r="B45" s="26"/>
    </row>
    <row r="46" spans="1:2" x14ac:dyDescent="0.2">
      <c r="A46" t="b">
        <v>1</v>
      </c>
      <c r="B46" s="2" t="str">
        <f>'Overzicht '!G12</f>
        <v>bemoeit zich alleen met eigen werk en niet met anderen</v>
      </c>
    </row>
    <row r="47" spans="1:2" x14ac:dyDescent="0.2">
      <c r="A47" t="b">
        <v>0</v>
      </c>
      <c r="B47" s="2"/>
    </row>
    <row r="48" spans="1:2" x14ac:dyDescent="0.2">
      <c r="A48" t="b">
        <v>1</v>
      </c>
      <c r="B48" s="2" t="str">
        <f>'Overzicht '!H12</f>
        <v xml:space="preserve">steekt zijn vinger op en wacht om iets te mogen zeggen </v>
      </c>
    </row>
    <row r="49" spans="1:2" x14ac:dyDescent="0.2">
      <c r="A49" t="b">
        <v>0</v>
      </c>
      <c r="B49" s="2"/>
    </row>
    <row r="50" spans="1:2" x14ac:dyDescent="0.2">
      <c r="A50" t="b">
        <v>1</v>
      </c>
      <c r="B50" s="2" t="str">
        <f>'Overzicht '!I12</f>
        <v>kan luisteren, zonder direct met een eigen verhaal te komen</v>
      </c>
    </row>
    <row r="51" spans="1:2" x14ac:dyDescent="0.2">
      <c r="A51" t="b">
        <v>0</v>
      </c>
      <c r="B51" s="10"/>
    </row>
    <row r="52" spans="1:2" x14ac:dyDescent="0.2">
      <c r="A52" t="b">
        <v>1</v>
      </c>
      <c r="B52" s="2" t="str">
        <f>'Overzicht '!D14</f>
        <v>is deze les rustig gebleven, is niet boos, driftig of agressief geworden</v>
      </c>
    </row>
    <row r="53" spans="1:2" x14ac:dyDescent="0.2">
      <c r="A53" t="b">
        <v>0</v>
      </c>
      <c r="B53" s="10"/>
    </row>
    <row r="54" spans="1:2" x14ac:dyDescent="0.2">
      <c r="A54" t="b">
        <v>1</v>
      </c>
      <c r="B54" s="2" t="str">
        <f>'Overzicht '!E14</f>
        <v>gedraagt zich beheerst, heeft geen onaardige opmerkingen gemaakt</v>
      </c>
    </row>
    <row r="55" spans="1:2" x14ac:dyDescent="0.2">
      <c r="A55" t="b">
        <v>0</v>
      </c>
      <c r="B55" s="10"/>
    </row>
    <row r="56" spans="1:2" x14ac:dyDescent="0.2">
      <c r="A56" t="b">
        <v>1</v>
      </c>
      <c r="B56" s="2" t="str">
        <f>'Overzicht '!F14</f>
        <v>blijft van andermans spullen af, tenzij met toestemming</v>
      </c>
    </row>
    <row r="57" spans="1:2" x14ac:dyDescent="0.2">
      <c r="A57" t="b">
        <v>0</v>
      </c>
      <c r="B57" s="26"/>
    </row>
    <row r="58" spans="1:2" x14ac:dyDescent="0.2">
      <c r="A58" t="b">
        <v>1</v>
      </c>
      <c r="B58" s="2" t="str">
        <f>'Overzicht '!G14</f>
        <v>is beleefd tegen de docent geweest</v>
      </c>
    </row>
    <row r="59" spans="1:2" x14ac:dyDescent="0.2">
      <c r="A59" t="b">
        <v>0</v>
      </c>
      <c r="B59" s="2"/>
    </row>
    <row r="60" spans="1:2" x14ac:dyDescent="0.2">
      <c r="A60" t="b">
        <v>1</v>
      </c>
      <c r="B60" s="2" t="str">
        <f>'Overzicht '!H14</f>
        <v>kan wachten op een beurt, zonder aandacht af te dwingen</v>
      </c>
    </row>
    <row r="61" spans="1:2" x14ac:dyDescent="0.2">
      <c r="A61" t="b">
        <v>0</v>
      </c>
      <c r="B61" s="2"/>
    </row>
    <row r="62" spans="1:2" x14ac:dyDescent="0.2">
      <c r="A62" t="b">
        <v>1</v>
      </c>
      <c r="B62" s="2" t="str">
        <f>'Overzicht '!I14</f>
        <v>toont conrole over zijn gedrag bv door rustig te zeggen wat 'm niet zint</v>
      </c>
    </row>
    <row r="63" spans="1:2" x14ac:dyDescent="0.2">
      <c r="A63" t="b">
        <v>0</v>
      </c>
      <c r="B63" s="10"/>
    </row>
    <row r="64" spans="1:2" x14ac:dyDescent="0.2">
      <c r="A64" t="b">
        <v>1</v>
      </c>
      <c r="B64" s="2" t="str">
        <f>'Overzicht '!D16</f>
        <v>heeft actief bijgedragen aan klassengesprek</v>
      </c>
    </row>
    <row r="65" spans="1:3" x14ac:dyDescent="0.2">
      <c r="A65" t="b">
        <v>0</v>
      </c>
      <c r="B65" s="10"/>
      <c r="C65" t="s">
        <v>6</v>
      </c>
    </row>
    <row r="66" spans="1:3" x14ac:dyDescent="0.2">
      <c r="A66" t="b">
        <v>1</v>
      </c>
      <c r="B66" s="2" t="str">
        <f>'Overzicht '!E16</f>
        <v>geeft aan wat er in hem omgaat, dwarszit</v>
      </c>
    </row>
    <row r="67" spans="1:3" x14ac:dyDescent="0.2">
      <c r="A67" t="b">
        <v>0</v>
      </c>
      <c r="B67" s="10"/>
    </row>
    <row r="68" spans="1:3" x14ac:dyDescent="0.2">
      <c r="A68" t="b">
        <v>1</v>
      </c>
      <c r="B68" s="2" t="str">
        <f>'Overzicht '!F16</f>
        <v>heeft een mening durven geven in de klas</v>
      </c>
    </row>
    <row r="69" spans="1:3" x14ac:dyDescent="0.2">
      <c r="A69" t="b">
        <v>0</v>
      </c>
      <c r="B69" s="26"/>
    </row>
    <row r="70" spans="1:3" x14ac:dyDescent="0.2">
      <c r="A70" t="b">
        <v>1</v>
      </c>
      <c r="B70" s="2" t="str">
        <f>'Overzicht '!G16</f>
        <v>heeft een vraag gesteld of opmerking gemaakt</v>
      </c>
      <c r="C70" t="s">
        <v>6</v>
      </c>
    </row>
    <row r="71" spans="1:3" x14ac:dyDescent="0.2">
      <c r="A71" t="b">
        <v>0</v>
      </c>
      <c r="B71" s="2"/>
    </row>
    <row r="72" spans="1:3" x14ac:dyDescent="0.2">
      <c r="A72" t="b">
        <v>1</v>
      </c>
      <c r="B72" s="2" t="str">
        <f>'Overzicht '!H16</f>
        <v>spreekt verstaanbaar en niet binnensmonds</v>
      </c>
    </row>
    <row r="73" spans="1:3" x14ac:dyDescent="0.2">
      <c r="A73" t="b">
        <v>0</v>
      </c>
      <c r="B73" s="2"/>
    </row>
    <row r="74" spans="1:3" x14ac:dyDescent="0.2">
      <c r="A74" t="b">
        <v>1</v>
      </c>
      <c r="B74" s="2" t="str">
        <f>'Overzicht '!I16</f>
        <v>maakt oogcontact met leerlingen en docenten, toont wens tot contact</v>
      </c>
    </row>
    <row r="75" spans="1:3" x14ac:dyDescent="0.2">
      <c r="A75" t="b">
        <v>0</v>
      </c>
      <c r="B75" s="10"/>
    </row>
    <row r="76" spans="1:3" x14ac:dyDescent="0.2">
      <c r="A76" t="b">
        <v>1</v>
      </c>
      <c r="B76" s="2" t="str">
        <f>'Overzicht '!D18</f>
        <v>kan goed aangeven wat hij wel en wat hij niet weet of beheerst</v>
      </c>
    </row>
    <row r="77" spans="1:3" x14ac:dyDescent="0.2">
      <c r="A77" t="b">
        <v>0</v>
      </c>
      <c r="B77" s="10"/>
    </row>
    <row r="78" spans="1:3" x14ac:dyDescent="0.2">
      <c r="A78" t="b">
        <v>1</v>
      </c>
      <c r="B78" s="2" t="str">
        <f>'Overzicht '!E18</f>
        <v>probeert eerst zelf, zonder direct  te zeggen ‘kan ik niet’ of ‘weet ik niet’</v>
      </c>
    </row>
    <row r="79" spans="1:3" x14ac:dyDescent="0.2">
      <c r="A79" t="b">
        <v>0</v>
      </c>
      <c r="B79" s="10"/>
    </row>
    <row r="80" spans="1:3" x14ac:dyDescent="0.2">
      <c r="A80" t="b">
        <v>1</v>
      </c>
      <c r="B80" s="2" t="str">
        <f>'Overzicht '!F18</f>
        <v>kent zijn eigen grenzen en kan zich aanpassen</v>
      </c>
    </row>
    <row r="81" spans="1:2" x14ac:dyDescent="0.2">
      <c r="A81" t="b">
        <v>0</v>
      </c>
      <c r="B81" s="26"/>
    </row>
    <row r="82" spans="1:2" x14ac:dyDescent="0.2">
      <c r="A82" t="b">
        <v>1</v>
      </c>
      <c r="B82" s="2" t="str">
        <f>'Overzicht '!G18</f>
        <v>maakt taak af, zonder tussendoor  steeds om bevestiging te vragen</v>
      </c>
    </row>
    <row r="83" spans="1:2" x14ac:dyDescent="0.2">
      <c r="A83" t="b">
        <v>0</v>
      </c>
      <c r="B83" s="2"/>
    </row>
    <row r="84" spans="1:2" x14ac:dyDescent="0.2">
      <c r="A84" t="b">
        <v>1</v>
      </c>
      <c r="B84" s="2" t="str">
        <f>'Overzicht '!H18</f>
        <v>kan reële inschatting maken van zijn te verwachte prestaties</v>
      </c>
    </row>
    <row r="85" spans="1:2" x14ac:dyDescent="0.2">
      <c r="A85" t="b">
        <v>0</v>
      </c>
      <c r="B85" s="2"/>
    </row>
    <row r="86" spans="1:2" x14ac:dyDescent="0.2">
      <c r="A86" t="b">
        <v>1</v>
      </c>
      <c r="B86" s="2" t="str">
        <f>'Overzicht '!I18</f>
        <v>kan eigen mening verwoorden en verdedigen</v>
      </c>
    </row>
    <row r="87" spans="1:2" x14ac:dyDescent="0.2">
      <c r="A87" t="b">
        <v>0</v>
      </c>
      <c r="B87" s="10"/>
    </row>
    <row r="88" spans="1:2" x14ac:dyDescent="0.2">
      <c r="A88" t="b">
        <v>1</v>
      </c>
      <c r="B88" s="2" t="str">
        <f>'Overzicht '!D20</f>
        <v>heeft zich aan de regels, afspraken gehouden</v>
      </c>
    </row>
    <row r="89" spans="1:2" x14ac:dyDescent="0.2">
      <c r="A89" t="b">
        <v>0</v>
      </c>
      <c r="B89" s="10"/>
    </row>
    <row r="90" spans="1:2" x14ac:dyDescent="0.2">
      <c r="A90" t="b">
        <v>1</v>
      </c>
      <c r="B90" s="2" t="str">
        <f>'Overzicht '!E20</f>
        <v>gebruikt nette, geen grove scheld taal</v>
      </c>
    </row>
    <row r="91" spans="1:2" x14ac:dyDescent="0.2">
      <c r="A91" t="b">
        <v>0</v>
      </c>
      <c r="B91" s="10"/>
    </row>
    <row r="92" spans="1:2" x14ac:dyDescent="0.2">
      <c r="A92" t="b">
        <v>1</v>
      </c>
      <c r="B92" s="2" t="str">
        <f>'Overzicht '!F20</f>
        <v>heeft laten zien te weten hoe het hoort in deze les</v>
      </c>
    </row>
    <row r="93" spans="1:2" x14ac:dyDescent="0.2">
      <c r="A93" t="b">
        <v>0</v>
      </c>
      <c r="B93" s="26"/>
    </row>
    <row r="94" spans="1:2" x14ac:dyDescent="0.2">
      <c r="A94" t="b">
        <v>1</v>
      </c>
      <c r="B94" s="2" t="str">
        <f>'Overzicht '!G20</f>
        <v>laat merken zich schuldig te voelen over een fout</v>
      </c>
    </row>
    <row r="95" spans="1:2" x14ac:dyDescent="0.2">
      <c r="A95" t="b">
        <v>0</v>
      </c>
      <c r="B95" s="2"/>
    </row>
    <row r="96" spans="1:2" x14ac:dyDescent="0.2">
      <c r="A96" t="b">
        <v>1</v>
      </c>
      <c r="B96" s="2" t="str">
        <f>'Overzicht '!H20</f>
        <v>heeft eerlijk toegegeven iets fout te hebben gedaan</v>
      </c>
    </row>
    <row r="97" spans="1:2" x14ac:dyDescent="0.2">
      <c r="A97" t="b">
        <v>0</v>
      </c>
      <c r="B97" s="2"/>
    </row>
    <row r="98" spans="1:2" x14ac:dyDescent="0.2">
      <c r="A98" t="b">
        <v>1</v>
      </c>
      <c r="B98" s="2" t="str">
        <f>'Overzicht '!I20</f>
        <v>toont een respectvolle houding</v>
      </c>
    </row>
    <row r="99" spans="1:2" x14ac:dyDescent="0.2">
      <c r="A99" t="b">
        <v>0</v>
      </c>
      <c r="B99" s="2"/>
    </row>
    <row r="100" spans="1:2" x14ac:dyDescent="0.2">
      <c r="A100" t="b">
        <v>1</v>
      </c>
      <c r="B100" s="2" t="str">
        <f>'Overzicht '!D22</f>
        <v xml:space="preserve">is in staat geweest goed aan te geven als hij ergens last van had </v>
      </c>
    </row>
    <row r="101" spans="1:2" x14ac:dyDescent="0.2">
      <c r="A101" t="b">
        <v>0</v>
      </c>
      <c r="B101" s="10"/>
    </row>
    <row r="102" spans="1:2" x14ac:dyDescent="0.2">
      <c r="A102" t="b">
        <v>1</v>
      </c>
      <c r="B102" s="2" t="str">
        <f>'Overzicht '!E22</f>
        <v>is in een conflict rustig gebleven,niet weggelopen of agressief geworden</v>
      </c>
    </row>
    <row r="103" spans="1:2" x14ac:dyDescent="0.2">
      <c r="A103" t="b">
        <v>0</v>
      </c>
      <c r="B103" s="10"/>
    </row>
    <row r="104" spans="1:2" x14ac:dyDescent="0.2">
      <c r="A104" t="b">
        <v>1</v>
      </c>
      <c r="B104" s="2" t="str">
        <f>'Overzicht '!F22</f>
        <v>heeft een verantwoordelijke, bemid-delende rol gespeeld in een conflict</v>
      </c>
    </row>
    <row r="105" spans="1:2" x14ac:dyDescent="0.2">
      <c r="A105" t="b">
        <v>0</v>
      </c>
      <c r="B105" s="26"/>
    </row>
    <row r="106" spans="1:2" x14ac:dyDescent="0.2">
      <c r="A106" t="b">
        <v>1</v>
      </c>
      <c r="B106" s="2" t="str">
        <f>'Overzicht '!G22</f>
        <v>reageert rustig op een correctie of aanwijzing</v>
      </c>
    </row>
    <row r="107" spans="1:2" x14ac:dyDescent="0.2">
      <c r="A107" t="b">
        <v>0</v>
      </c>
      <c r="B107" s="2"/>
    </row>
    <row r="108" spans="1:2" x14ac:dyDescent="0.2">
      <c r="A108" t="b">
        <v>1</v>
      </c>
      <c r="B108" s="2" t="str">
        <f>'Overzicht '!H22</f>
        <v>luistert naar een correctie of aanwijzing en volgt die op</v>
      </c>
    </row>
    <row r="109" spans="1:2" x14ac:dyDescent="0.2">
      <c r="A109" t="b">
        <v>0</v>
      </c>
      <c r="B109" s="2"/>
    </row>
    <row r="110" spans="1:2" x14ac:dyDescent="0.2">
      <c r="A110" t="b">
        <v>1</v>
      </c>
      <c r="B110" s="2" t="str">
        <f>'Overzicht '!I22</f>
        <v>komt zelf met een voorstel om een probleem op te lossen</v>
      </c>
    </row>
    <row r="111" spans="1:2" x14ac:dyDescent="0.2">
      <c r="A111" t="b">
        <v>0</v>
      </c>
      <c r="B111" s="2"/>
    </row>
    <row r="112" spans="1:2" x14ac:dyDescent="0.2">
      <c r="A112" t="b">
        <v>1</v>
      </c>
      <c r="B112" s="2" t="str">
        <f>'Overzicht '!D24</f>
        <v>heeft doorgezet, ook bij tegenslag</v>
      </c>
    </row>
    <row r="113" spans="1:2" x14ac:dyDescent="0.2">
      <c r="A113" t="b">
        <v>0</v>
      </c>
      <c r="B113" s="10"/>
    </row>
    <row r="114" spans="1:2" x14ac:dyDescent="0.2">
      <c r="A114" t="b">
        <v>1</v>
      </c>
      <c r="B114" s="2" t="str">
        <f>'Overzicht '!E24</f>
        <v>is rustig gebleven, niet in paniek ge-raakt bij een spannende opdracht</v>
      </c>
    </row>
    <row r="115" spans="1:2" x14ac:dyDescent="0.2">
      <c r="A115" t="b">
        <v>0</v>
      </c>
      <c r="B115" s="10"/>
    </row>
    <row r="116" spans="1:2" x14ac:dyDescent="0.2">
      <c r="A116" t="b">
        <v>1</v>
      </c>
      <c r="B116" s="2" t="str">
        <f>'Overzicht '!F24</f>
        <v>pakt een moeilijke taak aan, ontwijkt deze niet</v>
      </c>
    </row>
    <row r="117" spans="1:2" x14ac:dyDescent="0.2">
      <c r="A117" t="b">
        <v>0</v>
      </c>
      <c r="B117" s="26"/>
    </row>
    <row r="118" spans="1:2" x14ac:dyDescent="0.2">
      <c r="A118" t="b">
        <v>1</v>
      </c>
      <c r="B118" s="2" t="str">
        <f>'Overzicht '!G24</f>
        <v>vermijdt zinnen als 'weet ik niet / kan ik toch niet', maar gaat aan de slag</v>
      </c>
    </row>
    <row r="119" spans="1:2" x14ac:dyDescent="0.2">
      <c r="A119" t="b">
        <v>0</v>
      </c>
      <c r="B119" s="2"/>
    </row>
    <row r="120" spans="1:2" x14ac:dyDescent="0.2">
      <c r="A120" t="b">
        <v>1</v>
      </c>
      <c r="B120" s="2" t="str">
        <f>'Overzicht '!H24</f>
        <v>kan rustig aan een nieuwe opdracht beginnen</v>
      </c>
    </row>
    <row r="121" spans="1:2" x14ac:dyDescent="0.2">
      <c r="A121" t="b">
        <v>0</v>
      </c>
      <c r="B121" s="2"/>
    </row>
    <row r="122" spans="1:2" x14ac:dyDescent="0.2">
      <c r="A122" t="b">
        <v>1</v>
      </c>
      <c r="B122" s="2" t="str">
        <f>'Overzicht '!I24</f>
        <v>kijkt of vraagt hoe andere leerlingen met stresssituaties omgaan</v>
      </c>
    </row>
    <row r="123" spans="1:2" x14ac:dyDescent="0.2">
      <c r="A123" t="b">
        <v>0</v>
      </c>
      <c r="B123" s="2"/>
    </row>
    <row r="124" spans="1:2" x14ac:dyDescent="0.2">
      <c r="A124" t="b">
        <v>1</v>
      </c>
      <c r="B124" s="2" t="str">
        <f>'Overzicht '!D26</f>
        <v>heeft een eerdere mening kunnen wijzigen</v>
      </c>
    </row>
    <row r="125" spans="1:2" x14ac:dyDescent="0.2">
      <c r="A125" t="b">
        <v>0</v>
      </c>
      <c r="B125" s="10"/>
    </row>
    <row r="126" spans="1:2" x14ac:dyDescent="0.2">
      <c r="A126" t="b">
        <v>1</v>
      </c>
      <c r="B126" s="2" t="str">
        <f>'Overzicht '!E26</f>
        <v>reageert rustig op een verandering</v>
      </c>
    </row>
    <row r="127" spans="1:2" x14ac:dyDescent="0.2">
      <c r="A127" t="b">
        <v>0</v>
      </c>
      <c r="B127" s="10"/>
    </row>
    <row r="128" spans="1:2" x14ac:dyDescent="0.2">
      <c r="A128" t="b">
        <v>1</v>
      </c>
      <c r="B128" s="2" t="str">
        <f>'Overzicht '!F26</f>
        <v>accepteert advies om een andere manier te proberen</v>
      </c>
    </row>
    <row r="129" spans="1:2" x14ac:dyDescent="0.2">
      <c r="A129" t="b">
        <v>0</v>
      </c>
      <c r="B129" s="26"/>
    </row>
    <row r="130" spans="1:2" x14ac:dyDescent="0.2">
      <c r="A130" t="b">
        <v>1</v>
      </c>
      <c r="B130" s="2" t="str">
        <f>'Overzicht '!G26</f>
        <v>staat open voor andere oplossingen, meningen</v>
      </c>
    </row>
    <row r="131" spans="1:2" x14ac:dyDescent="0.2">
      <c r="A131" t="b">
        <v>0</v>
      </c>
      <c r="B131" s="2"/>
    </row>
    <row r="132" spans="1:2" x14ac:dyDescent="0.2">
      <c r="A132" t="b">
        <v>1</v>
      </c>
      <c r="B132" s="2" t="str">
        <f>'Overzicht '!H26</f>
        <v>dringt zijn mening niet op aan anderen</v>
      </c>
    </row>
    <row r="133" spans="1:2" x14ac:dyDescent="0.2">
      <c r="A133" t="b">
        <v>0</v>
      </c>
      <c r="B133" s="2"/>
    </row>
    <row r="134" spans="1:2" x14ac:dyDescent="0.2">
      <c r="A134" t="b">
        <v>1</v>
      </c>
      <c r="B134" s="2" t="str">
        <f>'Overzicht '!I26</f>
        <v>kan zich voldoende aanpassen, aan verschillende docenten</v>
      </c>
    </row>
    <row r="135" spans="1:2" x14ac:dyDescent="0.2">
      <c r="A135" t="b">
        <v>0</v>
      </c>
      <c r="B135" s="2"/>
    </row>
    <row r="136" spans="1:2" x14ac:dyDescent="0.2">
      <c r="A136" t="b">
        <v>1</v>
      </c>
      <c r="B136" s="2" t="str">
        <f>'Overzicht '!D28</f>
        <v>heeft het eigen aandeel in een conflict kunnen zien</v>
      </c>
    </row>
    <row r="137" spans="1:2" x14ac:dyDescent="0.2">
      <c r="A137" t="b">
        <v>0</v>
      </c>
      <c r="B137" s="10"/>
    </row>
    <row r="138" spans="1:2" x14ac:dyDescent="0.2">
      <c r="A138" t="b">
        <v>1</v>
      </c>
      <c r="B138" s="2" t="str">
        <f>'Overzicht '!E28</f>
        <v>heeft een fout toe kunnen geven zonder ‘ja maar…’</v>
      </c>
    </row>
    <row r="139" spans="1:2" x14ac:dyDescent="0.2">
      <c r="A139" t="b">
        <v>0</v>
      </c>
      <c r="B139" s="10"/>
    </row>
    <row r="140" spans="1:2" x14ac:dyDescent="0.2">
      <c r="A140" t="b">
        <v>1</v>
      </c>
      <c r="B140" s="2" t="str">
        <f>'Overzicht '!F28</f>
        <v>kan benoemen wat er in het eigen gedrag beter kan</v>
      </c>
    </row>
    <row r="141" spans="1:2" x14ac:dyDescent="0.2">
      <c r="A141" t="b">
        <v>0</v>
      </c>
      <c r="B141" s="26"/>
    </row>
    <row r="142" spans="1:2" x14ac:dyDescent="0.2">
      <c r="A142" t="b">
        <v>1</v>
      </c>
      <c r="B142" s="2" t="str">
        <f>'Overzicht '!G28</f>
        <v>kan onderscheid maken tussen eigen zwakke en sterke kanten</v>
      </c>
    </row>
    <row r="143" spans="1:2" x14ac:dyDescent="0.2">
      <c r="A143" t="b">
        <v>0</v>
      </c>
      <c r="B143" s="2"/>
    </row>
    <row r="144" spans="1:2" x14ac:dyDescent="0.2">
      <c r="A144" t="b">
        <v>1</v>
      </c>
      <c r="B144" s="2" t="str">
        <f>'Overzicht '!H28</f>
        <v>kent zijn eigen grenzen</v>
      </c>
    </row>
    <row r="145" spans="1:2" x14ac:dyDescent="0.2">
      <c r="A145" t="b">
        <v>0</v>
      </c>
      <c r="B145" s="2"/>
    </row>
    <row r="146" spans="1:2" x14ac:dyDescent="0.2">
      <c r="A146" t="b">
        <v>1</v>
      </c>
      <c r="B146" s="2" t="str">
        <f>'Overzicht '!I28</f>
        <v>begrijpt waarom eigen emoties soms zo hoog oplopen</v>
      </c>
    </row>
    <row r="147" spans="1:2" x14ac:dyDescent="0.2">
      <c r="A147" t="b">
        <v>0</v>
      </c>
      <c r="B147" s="2"/>
    </row>
    <row r="148" spans="1:2" x14ac:dyDescent="0.2">
      <c r="A148" t="b">
        <v>1</v>
      </c>
      <c r="B148" s="2" t="str">
        <f>'Overzicht '!D30</f>
        <v>heeft zelf initiatief genomen bij het oplossen van een probleem</v>
      </c>
    </row>
    <row r="149" spans="1:2" x14ac:dyDescent="0.2">
      <c r="A149" t="b">
        <v>0</v>
      </c>
      <c r="B149" s="10"/>
    </row>
    <row r="150" spans="1:2" x14ac:dyDescent="0.2">
      <c r="A150" t="b">
        <v>1</v>
      </c>
      <c r="B150" s="2" t="str">
        <f>'Overzicht '!E30</f>
        <v>is niet alleen maar afwachtend geweest tijdens groepswerk</v>
      </c>
    </row>
    <row r="151" spans="1:2" x14ac:dyDescent="0.2">
      <c r="A151" t="b">
        <v>0</v>
      </c>
      <c r="B151" s="10"/>
    </row>
    <row r="152" spans="1:2" x14ac:dyDescent="0.2">
      <c r="A152" t="b">
        <v>1</v>
      </c>
      <c r="B152" s="2" t="str">
        <f>'Overzicht '!F30</f>
        <v>is op iemand afgestapt om iets te zeggen</v>
      </c>
    </row>
    <row r="153" spans="1:2" x14ac:dyDescent="0.2">
      <c r="A153" t="b">
        <v>0</v>
      </c>
      <c r="B153" s="26"/>
    </row>
    <row r="154" spans="1:2" x14ac:dyDescent="0.2">
      <c r="A154" t="b">
        <v>1</v>
      </c>
      <c r="B154" s="2" t="str">
        <f>'Overzicht '!G30</f>
        <v xml:space="preserve">heeft hulp gevraagd </v>
      </c>
    </row>
    <row r="155" spans="1:2" x14ac:dyDescent="0.2">
      <c r="A155" t="b">
        <v>0</v>
      </c>
      <c r="B155" s="2"/>
    </row>
    <row r="156" spans="1:2" x14ac:dyDescent="0.2">
      <c r="A156" t="b">
        <v>1</v>
      </c>
      <c r="B156" s="2" t="str">
        <f>'Overzicht '!H30</f>
        <v>is zelf met een voorstel gekomen</v>
      </c>
    </row>
    <row r="157" spans="1:2" x14ac:dyDescent="0.2">
      <c r="A157" t="b">
        <v>0</v>
      </c>
      <c r="B157" s="2"/>
    </row>
    <row r="158" spans="1:2" x14ac:dyDescent="0.2">
      <c r="A158" t="b">
        <v>1</v>
      </c>
      <c r="B158" s="2" t="str">
        <f>'Overzicht '!I30</f>
        <v>heeft een klassikale vraag gesteld</v>
      </c>
    </row>
    <row r="159" spans="1:2" x14ac:dyDescent="0.2">
      <c r="A159" t="b">
        <v>0</v>
      </c>
      <c r="B159" s="2"/>
    </row>
    <row r="160" spans="1:2" x14ac:dyDescent="0.2">
      <c r="A160" t="b">
        <v>1</v>
      </c>
      <c r="B160" s="2" t="str">
        <f>'Overzicht '!D34</f>
        <v>heeft minder dan 3 waarschuwingen nodig gehad in de les</v>
      </c>
    </row>
    <row r="161" spans="1:2" x14ac:dyDescent="0.2">
      <c r="A161" t="b">
        <v>0</v>
      </c>
      <c r="B161" s="10"/>
    </row>
    <row r="162" spans="1:2" x14ac:dyDescent="0.2">
      <c r="A162" t="b">
        <v>1</v>
      </c>
      <c r="B162" s="2" t="str">
        <f>'Overzicht '!E34</f>
        <v>heeft toegegeven dat hij iets fouts gedaan heeft</v>
      </c>
    </row>
    <row r="163" spans="1:2" x14ac:dyDescent="0.2">
      <c r="A163" t="b">
        <v>0</v>
      </c>
      <c r="B163" s="10"/>
    </row>
    <row r="164" spans="1:2" x14ac:dyDescent="0.2">
      <c r="A164" t="b">
        <v>1</v>
      </c>
      <c r="B164" s="2" t="str">
        <f>'Overzicht '!F34</f>
        <v>accepteert een correctie, wijst niet naar een ander: ' ja maar hij..'</v>
      </c>
    </row>
    <row r="165" spans="1:2" x14ac:dyDescent="0.2">
      <c r="A165" t="b">
        <v>0</v>
      </c>
      <c r="B165" s="26"/>
    </row>
    <row r="166" spans="1:2" x14ac:dyDescent="0.2">
      <c r="A166" t="b">
        <v>1</v>
      </c>
      <c r="B166" s="2" t="str">
        <f>'Overzicht '!G34</f>
        <v>reageert goed op aanwijzingen, laat daarna beter gedrag zien</v>
      </c>
    </row>
    <row r="167" spans="1:2" x14ac:dyDescent="0.2">
      <c r="A167" t="b">
        <v>0</v>
      </c>
      <c r="B167" s="2"/>
    </row>
    <row r="168" spans="1:2" x14ac:dyDescent="0.2">
      <c r="A168" t="b">
        <v>1</v>
      </c>
      <c r="B168" s="2" t="str">
        <f>'Overzicht '!H34</f>
        <v>accepteert een (non verbale) aanwijzing, gaat niet in verzet</v>
      </c>
    </row>
    <row r="169" spans="1:2" x14ac:dyDescent="0.2">
      <c r="A169" t="b">
        <v>0</v>
      </c>
      <c r="B169" s="2"/>
    </row>
    <row r="170" spans="1:2" x14ac:dyDescent="0.2">
      <c r="A170" t="b">
        <v>1</v>
      </c>
      <c r="B170" s="2" t="str">
        <f>'Overzicht '!I34</f>
        <v xml:space="preserve">doet wat er gezegd wordt, accepteert 'stop is stop' </v>
      </c>
    </row>
    <row r="171" spans="1:2" x14ac:dyDescent="0.2">
      <c r="A171" t="b">
        <v>0</v>
      </c>
    </row>
    <row r="172" spans="1:2" x14ac:dyDescent="0.2">
      <c r="A172" t="b">
        <v>1</v>
      </c>
      <c r="B172" s="2" t="str">
        <f>'Overzicht '!D36</f>
        <v>toont respect, maakt geen brutale opmerkingen tegen medewerkers</v>
      </c>
    </row>
    <row r="173" spans="1:2" x14ac:dyDescent="0.2">
      <c r="A173" t="b">
        <v>0</v>
      </c>
      <c r="B173" s="10"/>
    </row>
    <row r="174" spans="1:2" x14ac:dyDescent="0.2">
      <c r="A174" t="b">
        <v>1</v>
      </c>
      <c r="B174" s="2" t="str">
        <f>'Overzicht '!E36</f>
        <v>luistert naar docenten en alle andere schoolmedewerkers</v>
      </c>
    </row>
    <row r="175" spans="1:2" x14ac:dyDescent="0.2">
      <c r="A175" t="b">
        <v>0</v>
      </c>
      <c r="B175" s="10"/>
    </row>
    <row r="176" spans="1:2" x14ac:dyDescent="0.2">
      <c r="A176" t="b">
        <v>1</v>
      </c>
      <c r="B176" s="2" t="str">
        <f>'Overzicht '!F36</f>
        <v>voert opdrachten van de docent uit, zonder commentaar</v>
      </c>
    </row>
    <row r="177" spans="1:2" x14ac:dyDescent="0.2">
      <c r="A177" t="b">
        <v>0</v>
      </c>
      <c r="B177" s="26"/>
    </row>
    <row r="178" spans="1:2" x14ac:dyDescent="0.2">
      <c r="A178" t="b">
        <v>1</v>
      </c>
      <c r="B178" s="2" t="str">
        <f>'Overzicht '!G36</f>
        <v xml:space="preserve">reageert rustig op een correctie, gaat niet in discussie </v>
      </c>
    </row>
    <row r="179" spans="1:2" x14ac:dyDescent="0.2">
      <c r="A179" t="b">
        <v>0</v>
      </c>
      <c r="B179" s="2"/>
    </row>
    <row r="180" spans="1:2" x14ac:dyDescent="0.2">
      <c r="A180" t="b">
        <v>1</v>
      </c>
      <c r="B180" s="2" t="str">
        <f>'Overzicht '!H36</f>
        <v>volgt aanwijzingen direct op, zonder uitstel of zonder de  strijd aan te gaan</v>
      </c>
    </row>
    <row r="181" spans="1:2" x14ac:dyDescent="0.2">
      <c r="A181" t="b">
        <v>0</v>
      </c>
      <c r="B181" s="2"/>
    </row>
    <row r="182" spans="1:2" x14ac:dyDescent="0.2">
      <c r="A182" t="b">
        <v>1</v>
      </c>
      <c r="B182" s="2" t="str">
        <f>'Overzicht '!I36</f>
        <v>laat zien dat hij leren belangrijker vindt dan een strijd aangaan</v>
      </c>
    </row>
    <row r="183" spans="1:2" x14ac:dyDescent="0.2">
      <c r="A183" t="b">
        <v>0</v>
      </c>
      <c r="B183" s="2"/>
    </row>
    <row r="184" spans="1:2" x14ac:dyDescent="0.2">
      <c r="A184" t="b">
        <v>1</v>
      </c>
      <c r="B184" s="2" t="str">
        <f>'Overzicht '!D38</f>
        <v>heeft een klassikale vraag gesteld</v>
      </c>
    </row>
    <row r="185" spans="1:2" x14ac:dyDescent="0.2">
      <c r="A185" t="b">
        <v>0</v>
      </c>
      <c r="B185" s="10"/>
    </row>
    <row r="186" spans="1:2" x14ac:dyDescent="0.2">
      <c r="A186" t="b">
        <v>1</v>
      </c>
      <c r="B186" s="2" t="str">
        <f>'Overzicht '!E38</f>
        <v>heeft tenminste 2 vragen gesteld of 2 keer hulp gevraagd</v>
      </c>
    </row>
    <row r="187" spans="1:2" x14ac:dyDescent="0.2">
      <c r="A187" t="b">
        <v>0</v>
      </c>
      <c r="B187" s="10"/>
    </row>
    <row r="188" spans="1:2" x14ac:dyDescent="0.2">
      <c r="A188" t="b">
        <v>1</v>
      </c>
      <c r="B188" s="2" t="str">
        <f>'Overzicht '!F38</f>
        <v>heeft om uitleg van een probleem gevraagd</v>
      </c>
    </row>
    <row r="189" spans="1:2" x14ac:dyDescent="0.2">
      <c r="A189" t="b">
        <v>0</v>
      </c>
      <c r="B189" s="26"/>
    </row>
    <row r="190" spans="1:2" x14ac:dyDescent="0.2">
      <c r="A190" t="b">
        <v>1</v>
      </c>
      <c r="B190" s="2" t="str">
        <f>'Overzicht '!G38</f>
        <v xml:space="preserve">blijft niet hangen bij een voor hem te moeilijke taak, maar vraagt hulp </v>
      </c>
    </row>
    <row r="191" spans="1:2" x14ac:dyDescent="0.2">
      <c r="A191" t="b">
        <v>0</v>
      </c>
      <c r="B191" s="2"/>
    </row>
    <row r="192" spans="1:2" x14ac:dyDescent="0.2">
      <c r="A192" t="b">
        <v>1</v>
      </c>
      <c r="B192" s="2" t="str">
        <f>'Overzicht '!H38</f>
        <v>geeft niet op, of slaat de opdracht over, maar vraagt hulp</v>
      </c>
    </row>
    <row r="193" spans="1:2" x14ac:dyDescent="0.2">
      <c r="A193" t="b">
        <v>0</v>
      </c>
      <c r="B193" s="2"/>
    </row>
    <row r="194" spans="1:2" x14ac:dyDescent="0.2">
      <c r="A194" t="b">
        <v>1</v>
      </c>
      <c r="B194" s="2" t="str">
        <f>'Overzicht '!I38</f>
        <v>vraagt hulp wanneer hij iets niet kan en gaat niet zitten klieren</v>
      </c>
    </row>
    <row r="195" spans="1:2" x14ac:dyDescent="0.2">
      <c r="A195" t="b">
        <v>0</v>
      </c>
      <c r="B195" s="2"/>
    </row>
    <row r="196" spans="1:2" x14ac:dyDescent="0.2">
      <c r="A196" t="b">
        <v>1</v>
      </c>
      <c r="B196" s="2" t="str">
        <f>'Overzicht '!D40</f>
        <v>heeft goed gereageerd op een aanwijzing van de docent</v>
      </c>
    </row>
    <row r="197" spans="1:2" x14ac:dyDescent="0.2">
      <c r="A197" t="b">
        <v>0</v>
      </c>
      <c r="B197" s="10"/>
    </row>
    <row r="198" spans="1:2" x14ac:dyDescent="0.2">
      <c r="A198" t="b">
        <v>1</v>
      </c>
      <c r="B198" s="2" t="str">
        <f>'Overzicht '!E40</f>
        <v>luistert naar aanwijzingen voor verbetering van het gedrag</v>
      </c>
    </row>
    <row r="199" spans="1:2" x14ac:dyDescent="0.2">
      <c r="A199" t="b">
        <v>0</v>
      </c>
      <c r="B199" s="10"/>
    </row>
    <row r="200" spans="1:2" x14ac:dyDescent="0.2">
      <c r="A200" t="b">
        <v>1</v>
      </c>
      <c r="B200" s="2" t="str">
        <f>'Overzicht '!F40</f>
        <v>laat merken te begrijpen dat hij een probleem heeft, doet wat met tips</v>
      </c>
    </row>
    <row r="201" spans="1:2" x14ac:dyDescent="0.2">
      <c r="A201" t="b">
        <v>0</v>
      </c>
      <c r="B201" s="26"/>
    </row>
    <row r="202" spans="1:2" x14ac:dyDescent="0.2">
      <c r="A202" t="b">
        <v>1</v>
      </c>
      <c r="B202" s="2" t="str">
        <f>'Overzicht '!G40</f>
        <v>geeft blijk van vertrouwen in docenten, laat zich helpen</v>
      </c>
    </row>
    <row r="203" spans="1:2" x14ac:dyDescent="0.2">
      <c r="A203" t="b">
        <v>0</v>
      </c>
      <c r="B203" s="2"/>
    </row>
    <row r="204" spans="1:2" x14ac:dyDescent="0.2">
      <c r="A204" t="b">
        <v>1</v>
      </c>
      <c r="B204" s="2" t="str">
        <f>'Overzicht '!H40</f>
        <v>heeft aangegeven dat hij hulp nodig heeft</v>
      </c>
    </row>
    <row r="205" spans="1:2" x14ac:dyDescent="0.2">
      <c r="A205" t="b">
        <v>0</v>
      </c>
      <c r="B205" s="2"/>
    </row>
    <row r="206" spans="1:2" x14ac:dyDescent="0.2">
      <c r="A206" t="b">
        <v>1</v>
      </c>
      <c r="B206" s="2" t="str">
        <f>'Overzicht '!I40</f>
        <v>stelt zich open voor een begeleidingsgesprek</v>
      </c>
    </row>
    <row r="207" spans="1:2" x14ac:dyDescent="0.2">
      <c r="A207" t="b">
        <v>0</v>
      </c>
      <c r="B207" s="2"/>
    </row>
    <row r="208" spans="1:2" x14ac:dyDescent="0.2">
      <c r="A208" t="b">
        <v>1</v>
      </c>
      <c r="B208" s="2" t="str">
        <f>'Overzicht '!D42</f>
        <v>zorgt ervoor dat de docent hem niet heeft hoeven waarschuwen</v>
      </c>
    </row>
    <row r="209" spans="1:2" x14ac:dyDescent="0.2">
      <c r="A209" t="b">
        <v>0</v>
      </c>
      <c r="B209" s="10"/>
    </row>
    <row r="210" spans="1:2" x14ac:dyDescent="0.2">
      <c r="A210" t="b">
        <v>1</v>
      </c>
      <c r="B210" s="2" t="str">
        <f>'Overzicht '!E42</f>
        <v xml:space="preserve">stelt alleen een vraag aan de docent als hij iets niet begrijpt </v>
      </c>
    </row>
    <row r="211" spans="1:2" x14ac:dyDescent="0.2">
      <c r="A211" t="b">
        <v>0</v>
      </c>
      <c r="B211" s="10"/>
    </row>
    <row r="212" spans="1:2" x14ac:dyDescent="0.2">
      <c r="A212" t="b">
        <v>1</v>
      </c>
      <c r="B212" s="2" t="str">
        <f>'Overzicht '!F42</f>
        <v>heeft eerst zelf geprobeerd, voor hij om hulp vraagt</v>
      </c>
    </row>
    <row r="213" spans="1:2" x14ac:dyDescent="0.2">
      <c r="A213" t="b">
        <v>0</v>
      </c>
      <c r="B213" s="26"/>
    </row>
    <row r="214" spans="1:2" x14ac:dyDescent="0.2">
      <c r="A214" t="b">
        <v>1</v>
      </c>
      <c r="B214" s="2" t="str">
        <f>'Overzicht '!G42</f>
        <v>heeft geen vragen gesteld waarop hij het antwoord eigenlijk overduidelijk wel weet</v>
      </c>
    </row>
    <row r="215" spans="1:2" x14ac:dyDescent="0.2">
      <c r="A215" t="b">
        <v>0</v>
      </c>
      <c r="B215" s="2"/>
    </row>
    <row r="216" spans="1:2" x14ac:dyDescent="0.2">
      <c r="A216" t="b">
        <v>1</v>
      </c>
      <c r="B216" s="2" t="str">
        <f>'Overzicht '!H42</f>
        <v>maakt geen geluidjes, opmerkingen om op te vallen</v>
      </c>
    </row>
    <row r="217" spans="1:2" x14ac:dyDescent="0.2">
      <c r="A217" t="b">
        <v>0</v>
      </c>
      <c r="B217" s="2"/>
    </row>
    <row r="218" spans="1:2" x14ac:dyDescent="0.2">
      <c r="A218" t="b">
        <v>1</v>
      </c>
      <c r="B218" s="2" t="str">
        <f>'Overzicht '!I42</f>
        <v>vraagt op een adequate manier om aandacht d.m.v. relevante vragen</v>
      </c>
    </row>
    <row r="219" spans="1:2" x14ac:dyDescent="0.2">
      <c r="A219" t="b">
        <v>0</v>
      </c>
    </row>
    <row r="220" spans="1:2" x14ac:dyDescent="0.2">
      <c r="A220" t="b">
        <v>1</v>
      </c>
      <c r="B220" s="2" t="str">
        <f>'Overzicht '!D46</f>
        <v>kiest eigen weg, reageert niet op opmerkingen van andere leerlingen</v>
      </c>
    </row>
    <row r="221" spans="1:2" x14ac:dyDescent="0.2">
      <c r="A221" t="b">
        <v>0</v>
      </c>
      <c r="B221" s="10"/>
    </row>
    <row r="222" spans="1:2" x14ac:dyDescent="0.2">
      <c r="A222" t="b">
        <v>1</v>
      </c>
      <c r="B222" s="2" t="str">
        <f>'Overzicht '!E46</f>
        <v>toont autonoom gedrag,laat zich niet meeslepen in drukte van anderen</v>
      </c>
    </row>
    <row r="223" spans="1:2" x14ac:dyDescent="0.2">
      <c r="A223" t="b">
        <v>0</v>
      </c>
      <c r="B223" s="10"/>
    </row>
    <row r="224" spans="1:2" x14ac:dyDescent="0.2">
      <c r="A224" t="b">
        <v>1</v>
      </c>
      <c r="B224" s="2" t="str">
        <f>'Overzicht '!F46</f>
        <v>kiest eigen weg, houdt vast aan eigen positieve gedrag</v>
      </c>
    </row>
    <row r="225" spans="1:2" x14ac:dyDescent="0.2">
      <c r="A225" t="b">
        <v>0</v>
      </c>
      <c r="B225" s="26"/>
    </row>
    <row r="226" spans="1:2" x14ac:dyDescent="0.2">
      <c r="A226" t="b">
        <v>1</v>
      </c>
      <c r="B226" s="2" t="str">
        <f>'Overzicht '!G46</f>
        <v>weet te negeren, heeft zich niet laten opfokken</v>
      </c>
    </row>
    <row r="227" spans="1:2" x14ac:dyDescent="0.2">
      <c r="A227" t="b">
        <v>0</v>
      </c>
      <c r="B227" s="2"/>
    </row>
    <row r="228" spans="1:2" x14ac:dyDescent="0.2">
      <c r="A228" t="b">
        <v>1</v>
      </c>
      <c r="B228" s="2" t="str">
        <f>'Overzicht '!H46</f>
        <v>kan doorgaan met zijn werk, zonder zich af te laten leiden</v>
      </c>
    </row>
    <row r="229" spans="1:2" x14ac:dyDescent="0.2">
      <c r="A229" t="b">
        <v>0</v>
      </c>
      <c r="B229" s="2"/>
    </row>
    <row r="230" spans="1:2" x14ac:dyDescent="0.2">
      <c r="A230" t="b">
        <v>1</v>
      </c>
      <c r="B230" s="2" t="str">
        <f>'Overzicht '!I46</f>
        <v>kan zijn eigen mening vasthouden, ook onder druk van anderen</v>
      </c>
    </row>
    <row r="231" spans="1:2" x14ac:dyDescent="0.2">
      <c r="A231" t="b">
        <v>0</v>
      </c>
    </row>
    <row r="232" spans="1:2" x14ac:dyDescent="0.2">
      <c r="A232" t="b">
        <v>1</v>
      </c>
      <c r="B232" s="2" t="str">
        <f>'Overzicht '!I48</f>
        <v>bemoeit zich met zijn eigen zaken, niet met die van anderen of van de docent</v>
      </c>
    </row>
    <row r="233" spans="1:2" x14ac:dyDescent="0.2">
      <c r="A233" t="b">
        <v>0</v>
      </c>
      <c r="B233" s="2"/>
    </row>
    <row r="234" spans="1:2" x14ac:dyDescent="0.2">
      <c r="A234" t="b">
        <v>1</v>
      </c>
      <c r="B234" s="2" t="str">
        <f>'Overzicht '!D48</f>
        <v>roept geen opmerkingen zomaar door de klas</v>
      </c>
    </row>
    <row r="235" spans="1:2" x14ac:dyDescent="0.2">
      <c r="A235" t="b">
        <v>0</v>
      </c>
      <c r="B235" s="10"/>
    </row>
    <row r="236" spans="1:2" x14ac:dyDescent="0.2">
      <c r="A236" t="b">
        <v>1</v>
      </c>
      <c r="B236" s="2" t="str">
        <f>'Overzicht '!E48</f>
        <v>concentreert zich bij de les op zichzelf, bemoeit zich niet met anderen</v>
      </c>
    </row>
    <row r="237" spans="1:2" x14ac:dyDescent="0.2">
      <c r="A237" t="b">
        <v>0</v>
      </c>
      <c r="B237" s="10"/>
    </row>
    <row r="238" spans="1:2" x14ac:dyDescent="0.2">
      <c r="A238" t="b">
        <v>1</v>
      </c>
      <c r="B238" s="2" t="str">
        <f>'Overzicht '!F48</f>
        <v>zoekt geen contact met andere leerlingen tijdens werkmomenten</v>
      </c>
    </row>
    <row r="239" spans="1:2" x14ac:dyDescent="0.2">
      <c r="A239" t="b">
        <v>0</v>
      </c>
      <c r="B239" s="26"/>
    </row>
    <row r="240" spans="1:2" x14ac:dyDescent="0.2">
      <c r="A240" t="b">
        <v>1</v>
      </c>
      <c r="B240" s="2" t="str">
        <f>'Overzicht '!G48</f>
        <v>is gericht op het werk en niet op medeleerlingen</v>
      </c>
    </row>
    <row r="241" spans="1:2" x14ac:dyDescent="0.2">
      <c r="A241" t="b">
        <v>0</v>
      </c>
      <c r="B241" s="2"/>
    </row>
    <row r="242" spans="1:2" x14ac:dyDescent="0.2">
      <c r="A242" t="b">
        <v>1</v>
      </c>
      <c r="B242" s="2" t="str">
        <f>'Overzicht '!H48</f>
        <v xml:space="preserve">probeert anderen mee te krijgen voor zijn positieve acties, ideeen </v>
      </c>
    </row>
    <row r="243" spans="1:2" x14ac:dyDescent="0.2">
      <c r="A243" t="b">
        <v>0</v>
      </c>
      <c r="B243" s="2"/>
    </row>
    <row r="244" spans="1:2" x14ac:dyDescent="0.2">
      <c r="A244" t="b">
        <v>1</v>
      </c>
      <c r="B244" s="2" t="str">
        <f>'Overzicht '!D50</f>
        <v>heeft op een goede en actieve manier samengewerkt</v>
      </c>
    </row>
    <row r="245" spans="1:2" x14ac:dyDescent="0.2">
      <c r="A245" t="b">
        <v>0</v>
      </c>
      <c r="B245" s="10"/>
    </row>
    <row r="246" spans="1:2" x14ac:dyDescent="0.2">
      <c r="A246" t="b">
        <v>1</v>
      </c>
      <c r="B246" s="2" t="str">
        <f>'Overzicht '!E50</f>
        <v>heeft actief aandeel gehad in groepswerk</v>
      </c>
    </row>
    <row r="247" spans="1:2" x14ac:dyDescent="0.2">
      <c r="A247" t="b">
        <v>0</v>
      </c>
      <c r="B247" s="10"/>
    </row>
    <row r="248" spans="1:2" x14ac:dyDescent="0.2">
      <c r="A248" t="b">
        <v>1</v>
      </c>
      <c r="B248" s="2" t="str">
        <f>'Overzicht '!F50</f>
        <v>heeft geluisterd naar de mening van anderen</v>
      </c>
    </row>
    <row r="249" spans="1:2" x14ac:dyDescent="0.2">
      <c r="A249" t="b">
        <v>0</v>
      </c>
      <c r="B249" s="26"/>
    </row>
    <row r="250" spans="1:2" x14ac:dyDescent="0.2">
      <c r="A250" t="b">
        <v>1</v>
      </c>
      <c r="B250" s="2" t="str">
        <f>'Overzicht '!G50</f>
        <v>kan eigen mening verwoorden en verdedigen</v>
      </c>
    </row>
    <row r="251" spans="1:2" x14ac:dyDescent="0.2">
      <c r="A251" t="b">
        <v>0</v>
      </c>
      <c r="B251" s="2"/>
    </row>
    <row r="252" spans="1:2" x14ac:dyDescent="0.2">
      <c r="A252" t="b">
        <v>1</v>
      </c>
      <c r="B252" s="2" t="str">
        <f>'Overzicht '!H50</f>
        <v xml:space="preserve">staat open voor mening van anderen, dringt eigen mening niet op </v>
      </c>
    </row>
    <row r="253" spans="1:2" x14ac:dyDescent="0.2">
      <c r="A253" t="b">
        <v>0</v>
      </c>
      <c r="B253" s="2"/>
    </row>
    <row r="254" spans="1:2" x14ac:dyDescent="0.2">
      <c r="A254" t="b">
        <v>1</v>
      </c>
      <c r="B254" s="2" t="str">
        <f>'Overzicht '!I50</f>
        <v>kan samenwerken losmaken van persoonlijke voorkeuren</v>
      </c>
    </row>
    <row r="255" spans="1:2" x14ac:dyDescent="0.2">
      <c r="A255" t="b">
        <v>0</v>
      </c>
      <c r="B255" s="2"/>
    </row>
    <row r="256" spans="1:2" x14ac:dyDescent="0.2">
      <c r="A256" t="b">
        <v>1</v>
      </c>
      <c r="B256" s="2" t="str">
        <f>'Overzicht '!D52</f>
        <v>heeft respect getoond voor de mening van een ander</v>
      </c>
    </row>
    <row r="257" spans="1:2" x14ac:dyDescent="0.2">
      <c r="A257" t="b">
        <v>0</v>
      </c>
      <c r="B257" s="10"/>
    </row>
    <row r="258" spans="1:2" x14ac:dyDescent="0.2">
      <c r="A258" t="b">
        <v>1</v>
      </c>
      <c r="B258" s="2" t="str">
        <f>'Overzicht '!E52</f>
        <v>heeft zich positief uitgelaten over een ander</v>
      </c>
    </row>
    <row r="259" spans="1:2" x14ac:dyDescent="0.2">
      <c r="A259" t="b">
        <v>0</v>
      </c>
      <c r="B259" s="10"/>
    </row>
    <row r="260" spans="1:2" x14ac:dyDescent="0.2">
      <c r="A260" t="b">
        <v>1</v>
      </c>
      <c r="B260" s="2" t="str">
        <f>'Overzicht '!F52</f>
        <v>heeft zijn mening geuit zonder boosheid of spot</v>
      </c>
    </row>
    <row r="261" spans="1:2" x14ac:dyDescent="0.2">
      <c r="A261" t="b">
        <v>0</v>
      </c>
      <c r="B261" s="26"/>
    </row>
    <row r="262" spans="1:2" x14ac:dyDescent="0.2">
      <c r="A262" t="b">
        <v>1</v>
      </c>
      <c r="B262" s="2" t="str">
        <f>'Overzicht '!G52</f>
        <v>kan luisteren naar een mening over hem zonder ontkennen of 'ja maar'</v>
      </c>
    </row>
    <row r="263" spans="1:2" x14ac:dyDescent="0.2">
      <c r="A263" t="b">
        <v>0</v>
      </c>
      <c r="B263" s="2"/>
    </row>
    <row r="264" spans="1:2" x14ac:dyDescent="0.2">
      <c r="A264" t="b">
        <v>1</v>
      </c>
      <c r="B264" s="2" t="str">
        <f>'Overzicht '!H52</f>
        <v>heeft iets aardigs tegen iemand gezegd</v>
      </c>
    </row>
    <row r="265" spans="1:2" x14ac:dyDescent="0.2">
      <c r="A265" t="b">
        <v>0</v>
      </c>
      <c r="B265" s="2"/>
    </row>
    <row r="266" spans="1:2" x14ac:dyDescent="0.2">
      <c r="A266" t="b">
        <v>1</v>
      </c>
      <c r="B266" s="2" t="str">
        <f>'Overzicht '!I52</f>
        <v>uit kritiek op juiste wijze om zaken te veranderen</v>
      </c>
    </row>
    <row r="267" spans="1:2" x14ac:dyDescent="0.2">
      <c r="A267" t="b">
        <v>0</v>
      </c>
      <c r="B267" s="2"/>
    </row>
    <row r="268" spans="1:2" x14ac:dyDescent="0.2">
      <c r="A268" t="b">
        <v>1</v>
      </c>
      <c r="B268" s="2" t="str">
        <f>'Overzicht '!D54</f>
        <v>heeft zich deze les vreedzaam gedragen, geen ruzie gekregen</v>
      </c>
    </row>
    <row r="269" spans="1:2" x14ac:dyDescent="0.2">
      <c r="A269" t="b">
        <v>0</v>
      </c>
      <c r="B269" s="10"/>
    </row>
    <row r="270" spans="1:2" x14ac:dyDescent="0.2">
      <c r="A270" t="b">
        <v>1</v>
      </c>
      <c r="B270" s="2" t="str">
        <f>'Overzicht '!E54</f>
        <v>heeft zich rustig gedragen, niemand uitgedaagd met woorden of daden</v>
      </c>
    </row>
    <row r="271" spans="1:2" x14ac:dyDescent="0.2">
      <c r="A271" t="b">
        <v>0</v>
      </c>
      <c r="B271" s="10"/>
    </row>
    <row r="272" spans="1:2" x14ac:dyDescent="0.2">
      <c r="A272" t="b">
        <v>1</v>
      </c>
      <c r="B272" s="2" t="str">
        <f>'Overzicht '!F54</f>
        <v>heeft op een positieve manier contact gemaakt met een klasgenoot</v>
      </c>
    </row>
    <row r="273" spans="1:2" x14ac:dyDescent="0.2">
      <c r="A273" t="b">
        <v>0</v>
      </c>
      <c r="B273" s="26"/>
    </row>
    <row r="274" spans="1:2" x14ac:dyDescent="0.2">
      <c r="A274" t="b">
        <v>1</v>
      </c>
      <c r="B274" s="2" t="str">
        <f>'Overzicht '!G54</f>
        <v xml:space="preserve">stelt zich open op ten opzichte van de groep, sluit zich niet van hen af </v>
      </c>
    </row>
    <row r="275" spans="1:2" x14ac:dyDescent="0.2">
      <c r="A275" t="b">
        <v>0</v>
      </c>
      <c r="B275" s="2"/>
    </row>
    <row r="276" spans="1:2" x14ac:dyDescent="0.2">
      <c r="A276" t="b">
        <v>1</v>
      </c>
      <c r="B276" s="2" t="str">
        <f>'Overzicht '!H54</f>
        <v xml:space="preserve">heeft iets voor de klas gedaan, b.v. uitje geregeld, kaart voor een zieke </v>
      </c>
    </row>
    <row r="277" spans="1:2" x14ac:dyDescent="0.2">
      <c r="A277" t="b">
        <v>0</v>
      </c>
      <c r="B277" s="2"/>
    </row>
    <row r="278" spans="1:2" x14ac:dyDescent="0.2">
      <c r="A278" t="b">
        <v>1</v>
      </c>
      <c r="B278" s="2" t="str">
        <f>'Overzicht '!I54</f>
        <v>heeft met iemand (werk-) contact gemaakt</v>
      </c>
    </row>
    <row r="279" spans="1:2" x14ac:dyDescent="0.2">
      <c r="A279" t="b">
        <v>0</v>
      </c>
      <c r="B279" s="2"/>
    </row>
    <row r="280" spans="1:2" x14ac:dyDescent="0.2">
      <c r="A280" t="b">
        <v>1</v>
      </c>
      <c r="B280" s="2" t="str">
        <f>'Overzicht '!D56</f>
        <v>behandelt anderen op een vriendelijke manier, komt niet gelijk met kritiek</v>
      </c>
    </row>
    <row r="281" spans="1:2" x14ac:dyDescent="0.2">
      <c r="A281" t="b">
        <v>0</v>
      </c>
      <c r="B281" s="10"/>
    </row>
    <row r="282" spans="1:2" x14ac:dyDescent="0.2">
      <c r="A282" t="b">
        <v>1</v>
      </c>
      <c r="B282" s="2" t="str">
        <f>'Overzicht '!E56</f>
        <v>uit kritiek op respectvolle wijze zonder schelden,ironie of sarcasme</v>
      </c>
    </row>
    <row r="283" spans="1:2" x14ac:dyDescent="0.2">
      <c r="A283" t="b">
        <v>0</v>
      </c>
      <c r="B283" s="10"/>
    </row>
    <row r="284" spans="1:2" x14ac:dyDescent="0.2">
      <c r="A284" t="b">
        <v>1</v>
      </c>
      <c r="B284" s="2" t="str">
        <f>'Overzicht '!F56</f>
        <v>onthoudt zich van provocerende, denigrerende opmerkingen</v>
      </c>
    </row>
    <row r="285" spans="1:2" x14ac:dyDescent="0.2">
      <c r="A285" t="b">
        <v>0</v>
      </c>
      <c r="B285" s="26"/>
    </row>
    <row r="286" spans="1:2" x14ac:dyDescent="0.2">
      <c r="A286" t="b">
        <v>1</v>
      </c>
      <c r="B286" s="2" t="str">
        <f>'Overzicht '!G56</f>
        <v>bemoeit zich vooral met eigen, niet met andermans zaken in de klas</v>
      </c>
    </row>
    <row r="287" spans="1:2" x14ac:dyDescent="0.2">
      <c r="A287" t="b">
        <v>0</v>
      </c>
      <c r="B287" s="2"/>
    </row>
    <row r="288" spans="1:2" x14ac:dyDescent="0.2">
      <c r="A288" t="b">
        <v>1</v>
      </c>
      <c r="B288" s="2" t="str">
        <f>'Overzicht '!H56</f>
        <v>heeft zich deze les respectvol gedragen, niemand gejend of gepest</v>
      </c>
    </row>
    <row r="289" spans="1:2" x14ac:dyDescent="0.2">
      <c r="A289" t="b">
        <v>0</v>
      </c>
      <c r="B289" s="2"/>
    </row>
    <row r="290" spans="1:2" x14ac:dyDescent="0.2">
      <c r="A290" t="b">
        <v>1</v>
      </c>
      <c r="B290" s="2" t="str">
        <f>'Overzicht '!I56</f>
        <v xml:space="preserve">kan naar een ander luisteren zonder direct commentaar te leveren </v>
      </c>
    </row>
    <row r="291" spans="1:2" x14ac:dyDescent="0.2">
      <c r="A291" t="b">
        <v>0</v>
      </c>
      <c r="B291" s="2"/>
    </row>
    <row r="292" spans="1:2" x14ac:dyDescent="0.2">
      <c r="A292" t="b">
        <v>1</v>
      </c>
      <c r="B292" s="2" t="str">
        <f>'Overzicht '!D58</f>
        <v>is op een goede, assertieve manier voor zichzelf opgekomen</v>
      </c>
    </row>
    <row r="293" spans="1:2" x14ac:dyDescent="0.2">
      <c r="A293" t="b">
        <v>0</v>
      </c>
      <c r="B293" s="10"/>
    </row>
    <row r="294" spans="1:2" x14ac:dyDescent="0.2">
      <c r="A294" t="b">
        <v>1</v>
      </c>
      <c r="B294" s="2" t="str">
        <f>'Overzicht '!E58</f>
        <v>heeft een mening op een goede manier durven en kunnen geven</v>
      </c>
    </row>
    <row r="295" spans="1:2" x14ac:dyDescent="0.2">
      <c r="A295" t="b">
        <v>0</v>
      </c>
      <c r="B295" s="10"/>
    </row>
    <row r="296" spans="1:2" x14ac:dyDescent="0.2">
      <c r="A296" t="b">
        <v>1</v>
      </c>
      <c r="B296" s="2" t="str">
        <f>'Overzicht '!F58</f>
        <v xml:space="preserve"> heeft goed gereageerd op een vervelende (pest)opmerking</v>
      </c>
    </row>
    <row r="297" spans="1:2" x14ac:dyDescent="0.2">
      <c r="A297" t="b">
        <v>0</v>
      </c>
      <c r="B297" s="26"/>
    </row>
    <row r="298" spans="1:2" x14ac:dyDescent="0.2">
      <c r="A298" t="b">
        <v>1</v>
      </c>
      <c r="B298" s="2" t="str">
        <f>'Overzicht '!G58</f>
        <v>pakt een probleem assertief aan, loopt  er niet voor weg of wordt agressief</v>
      </c>
    </row>
    <row r="299" spans="1:2" x14ac:dyDescent="0.2">
      <c r="A299" t="b">
        <v>0</v>
      </c>
      <c r="B299" s="2"/>
    </row>
    <row r="300" spans="1:2" x14ac:dyDescent="0.2">
      <c r="A300" t="b">
        <v>1</v>
      </c>
      <c r="B300" s="2" t="str">
        <f>'Overzicht '!H58</f>
        <v>weet in een reactie de emoties te beheersen</v>
      </c>
    </row>
    <row r="301" spans="1:2" x14ac:dyDescent="0.2">
      <c r="A301" t="b">
        <v>0</v>
      </c>
      <c r="B301" s="2"/>
    </row>
    <row r="302" spans="1:2" x14ac:dyDescent="0.2">
      <c r="A302" t="b">
        <v>1</v>
      </c>
      <c r="B302" s="2" t="str">
        <f>'Overzicht '!I58</f>
        <v>kan zich goed uiten over wat hem dwars zit</v>
      </c>
    </row>
    <row r="303" spans="1:2" x14ac:dyDescent="0.2">
      <c r="A303" t="b">
        <v>0</v>
      </c>
      <c r="B303" s="2"/>
    </row>
    <row r="304" spans="1:2" x14ac:dyDescent="0.2">
      <c r="A304" t="b">
        <v>1</v>
      </c>
      <c r="B304" s="2" t="str">
        <f>'Overzicht '!D60</f>
        <v>kan de mening van een andere leerling samenvatten</v>
      </c>
    </row>
    <row r="305" spans="1:2" x14ac:dyDescent="0.2">
      <c r="A305" t="b">
        <v>0</v>
      </c>
      <c r="B305" s="10"/>
    </row>
    <row r="306" spans="1:2" x14ac:dyDescent="0.2">
      <c r="A306" t="b">
        <v>1</v>
      </c>
      <c r="B306" s="2" t="str">
        <f>'Overzicht '!E60</f>
        <v>heeft laten blijken een ander te begrijpen</v>
      </c>
    </row>
    <row r="307" spans="1:2" x14ac:dyDescent="0.2">
      <c r="A307" t="b">
        <v>0</v>
      </c>
      <c r="B307" s="10"/>
    </row>
    <row r="308" spans="1:2" x14ac:dyDescent="0.2">
      <c r="A308" t="b">
        <v>1</v>
      </c>
      <c r="B308" s="2" t="str">
        <f>'Overzicht '!F60</f>
        <v>heeft laten blijken zich in een ander te kunnen verplaatsen</v>
      </c>
    </row>
    <row r="309" spans="1:2" x14ac:dyDescent="0.2">
      <c r="A309" t="b">
        <v>0</v>
      </c>
      <c r="B309" s="26"/>
    </row>
    <row r="310" spans="1:2" x14ac:dyDescent="0.2">
      <c r="A310" t="b">
        <v>1</v>
      </c>
      <c r="B310" s="2" t="str">
        <f>'Overzicht '!G60</f>
        <v xml:space="preserve">staat open voor mening van anderen, dringt zijn eigen mening niet op </v>
      </c>
    </row>
    <row r="311" spans="1:2" x14ac:dyDescent="0.2">
      <c r="A311" t="b">
        <v>0</v>
      </c>
      <c r="B311" s="2"/>
    </row>
    <row r="312" spans="1:2" x14ac:dyDescent="0.2">
      <c r="A312" t="b">
        <v>1</v>
      </c>
      <c r="B312" s="2" t="str">
        <f>'Overzicht '!H60</f>
        <v>stelt zijn eigen mening naast die van anderen, niet vóór die van anderen</v>
      </c>
    </row>
    <row r="313" spans="1:2" x14ac:dyDescent="0.2">
      <c r="A313" t="b">
        <v>0</v>
      </c>
      <c r="B313" s="2"/>
    </row>
    <row r="314" spans="1:2" x14ac:dyDescent="0.2">
      <c r="A314" t="b">
        <v>1</v>
      </c>
      <c r="B314" s="2" t="str">
        <f>'Overzicht '!I60</f>
        <v xml:space="preserve">kan respect- en begripsvol luisteren naar een ander, zonder afkeuring </v>
      </c>
    </row>
    <row r="315" spans="1:2" x14ac:dyDescent="0.2">
      <c r="A315" t="b">
        <v>0</v>
      </c>
      <c r="B315" s="2"/>
    </row>
    <row r="316" spans="1:2" x14ac:dyDescent="0.2">
      <c r="A316" t="b">
        <v>1</v>
      </c>
      <c r="B316" s="2" t="str">
        <f>'Overzicht '!D62</f>
        <v>kan zonder commentaar luisteren naar andere leerlingen</v>
      </c>
    </row>
    <row r="317" spans="1:2" x14ac:dyDescent="0.2">
      <c r="A317" t="b">
        <v>0</v>
      </c>
      <c r="B317" s="10"/>
    </row>
    <row r="318" spans="1:2" x14ac:dyDescent="0.2">
      <c r="A318" t="b">
        <v>1</v>
      </c>
      <c r="B318" s="2" t="str">
        <f>'Overzicht '!E62</f>
        <v>heeft goed gereageerd op een grapje of plagerij</v>
      </c>
    </row>
    <row r="319" spans="1:2" x14ac:dyDescent="0.2">
      <c r="A319" t="b">
        <v>0</v>
      </c>
      <c r="B319" s="10"/>
    </row>
    <row r="320" spans="1:2" x14ac:dyDescent="0.2">
      <c r="A320" t="b">
        <v>1</v>
      </c>
      <c r="B320" s="2" t="str">
        <f>'Overzicht '!F62</f>
        <v>heeft geluisterd naar kritiek zonder ‘ja maar . . .’</v>
      </c>
    </row>
    <row r="321" spans="1:2" x14ac:dyDescent="0.2">
      <c r="A321" t="b">
        <v>0</v>
      </c>
      <c r="B321" s="26"/>
    </row>
    <row r="322" spans="1:2" x14ac:dyDescent="0.2">
      <c r="A322" t="b">
        <v>1</v>
      </c>
      <c r="B322" s="2" t="str">
        <f>'Overzicht '!G62</f>
        <v>reageert goed op kritiek, doet er ook wat mee, past zijn gedrag aan</v>
      </c>
    </row>
    <row r="323" spans="1:2" x14ac:dyDescent="0.2">
      <c r="A323" t="b">
        <v>0</v>
      </c>
      <c r="B323" s="2"/>
    </row>
    <row r="324" spans="1:2" x14ac:dyDescent="0.2">
      <c r="A324" t="b">
        <v>1</v>
      </c>
      <c r="B324" s="2" t="str">
        <f>'Overzicht '!H62</f>
        <v xml:space="preserve">accepteert dat dingen soms anders lopen, wordt dan niet direct boos </v>
      </c>
    </row>
    <row r="325" spans="1:2" x14ac:dyDescent="0.2">
      <c r="A325" t="b">
        <v>0</v>
      </c>
      <c r="B325" s="2"/>
    </row>
    <row r="326" spans="1:2" x14ac:dyDescent="0.2">
      <c r="A326" t="b">
        <v>1</v>
      </c>
      <c r="B326" s="2" t="str">
        <f>'Overzicht '!I62</f>
        <v>kan een tegenslag goed accepteren en verwerken</v>
      </c>
    </row>
    <row r="327" spans="1:2" x14ac:dyDescent="0.2">
      <c r="A327" t="b">
        <v>0</v>
      </c>
      <c r="B327" s="2"/>
    </row>
    <row r="328" spans="1:2" x14ac:dyDescent="0.2">
      <c r="A328" t="b">
        <v>1</v>
      </c>
      <c r="B328" s="2" t="str">
        <f>'Overzicht '!D64</f>
        <v>heeft een andere leerling geholpen</v>
      </c>
    </row>
    <row r="329" spans="1:2" x14ac:dyDescent="0.2">
      <c r="A329" t="b">
        <v>0</v>
      </c>
      <c r="B329" s="10"/>
    </row>
    <row r="330" spans="1:2" x14ac:dyDescent="0.2">
      <c r="A330" t="b">
        <v>1</v>
      </c>
      <c r="B330" s="2" t="str">
        <f>'Overzicht '!E64</f>
        <v>heeft de docent geholpen</v>
      </c>
    </row>
    <row r="331" spans="1:2" x14ac:dyDescent="0.2">
      <c r="A331" t="b">
        <v>0</v>
      </c>
      <c r="B331" s="10"/>
    </row>
    <row r="332" spans="1:2" x14ac:dyDescent="0.2">
      <c r="A332" t="b">
        <v>1</v>
      </c>
      <c r="B332" s="2" t="str">
        <f>'Overzicht '!F64</f>
        <v>heeft aangeboden om te helpen</v>
      </c>
    </row>
    <row r="333" spans="1:2" x14ac:dyDescent="0.2">
      <c r="A333" t="b">
        <v>0</v>
      </c>
      <c r="B333" s="26"/>
    </row>
    <row r="334" spans="1:2" x14ac:dyDescent="0.2">
      <c r="A334" t="b">
        <v>1</v>
      </c>
      <c r="B334" s="2" t="str">
        <f>'Overzicht '!G64</f>
        <v>stelt zich hulpvaardig op bij groepswerk</v>
      </c>
    </row>
    <row r="335" spans="1:2" x14ac:dyDescent="0.2">
      <c r="A335" t="b">
        <v>0</v>
      </c>
      <c r="B335" s="2"/>
    </row>
    <row r="336" spans="1:2" x14ac:dyDescent="0.2">
      <c r="A336" t="b">
        <v>1</v>
      </c>
      <c r="B336" s="2" t="str">
        <f>'Overzicht '!H64</f>
        <v xml:space="preserve">neemt een hulpvraag van iemand anders serieus, probeert te helpen </v>
      </c>
    </row>
    <row r="337" spans="1:2" x14ac:dyDescent="0.2">
      <c r="A337" t="b">
        <v>0</v>
      </c>
      <c r="B337" s="2"/>
    </row>
    <row r="338" spans="1:2" x14ac:dyDescent="0.2">
      <c r="A338" t="b">
        <v>1</v>
      </c>
      <c r="B338" s="2" t="str">
        <f>'Overzicht '!I64</f>
        <v>kan negatieve uitlatingen zien als  hulp vragen en biedt dan hulp aan</v>
      </c>
    </row>
    <row r="339" spans="1:2" x14ac:dyDescent="0.2">
      <c r="A339" t="b">
        <v>0</v>
      </c>
      <c r="B339" s="2"/>
    </row>
    <row r="340" spans="1:2" x14ac:dyDescent="0.2">
      <c r="A340" t="b">
        <v>1</v>
      </c>
      <c r="B340" s="2" t="str">
        <f>'Overzicht '!D66</f>
        <v>is rustig, niet opvallend, niet dwingend aanwezig geweest</v>
      </c>
    </row>
    <row r="341" spans="1:2" x14ac:dyDescent="0.2">
      <c r="A341" t="b">
        <v>0</v>
      </c>
      <c r="B341" s="10"/>
    </row>
    <row r="342" spans="1:2" x14ac:dyDescent="0.2">
      <c r="A342" t="b">
        <v>1</v>
      </c>
      <c r="B342" s="2" t="str">
        <f>'Overzicht '!E66</f>
        <v>heeft samengewerkt in gelijkwaardigheid, zonder zich naar voren te dringen</v>
      </c>
    </row>
    <row r="343" spans="1:2" x14ac:dyDescent="0.2">
      <c r="A343" t="b">
        <v>0</v>
      </c>
      <c r="B343" s="10"/>
    </row>
    <row r="344" spans="1:2" x14ac:dyDescent="0.2">
      <c r="A344" t="b">
        <v>1</v>
      </c>
      <c r="B344" s="2" t="str">
        <f>'Overzicht '!F66</f>
        <v>heeft zijn grappige opmerkingen tijdens de les voor zich gehouden</v>
      </c>
    </row>
    <row r="345" spans="1:2" x14ac:dyDescent="0.2">
      <c r="A345" t="b">
        <v>0</v>
      </c>
      <c r="B345" s="26"/>
    </row>
    <row r="346" spans="1:2" x14ac:dyDescent="0.2">
      <c r="A346" t="b">
        <v>1</v>
      </c>
      <c r="B346" s="2" t="str">
        <f>'Overzicht '!G66</f>
        <v>probeert zich onopvallend en aangepast te gedragen</v>
      </c>
    </row>
    <row r="347" spans="1:2" x14ac:dyDescent="0.2">
      <c r="A347" t="b">
        <v>0</v>
      </c>
      <c r="B347" s="2"/>
    </row>
    <row r="348" spans="1:2" x14ac:dyDescent="0.2">
      <c r="A348" t="b">
        <v>1</v>
      </c>
      <c r="B348" s="2" t="str">
        <f>'Overzicht '!H66</f>
        <v>gedraagt zich rustig, niet overheersend of bedreigend naar anderen</v>
      </c>
    </row>
    <row r="349" spans="1:2" x14ac:dyDescent="0.2">
      <c r="A349" t="b">
        <v>0</v>
      </c>
      <c r="B349" s="2"/>
    </row>
    <row r="350" spans="1:2" x14ac:dyDescent="0.2">
      <c r="A350" t="b">
        <v>1</v>
      </c>
      <c r="B350" s="2" t="str">
        <f>'Overzicht '!I66</f>
        <v xml:space="preserve">praat en luistert, zonder boventoon te voeren in een klassengesprek </v>
      </c>
    </row>
    <row r="351" spans="1:2" x14ac:dyDescent="0.2">
      <c r="A351" t="b">
        <v>0</v>
      </c>
    </row>
    <row r="352" spans="1:2" x14ac:dyDescent="0.2">
      <c r="A352" t="b">
        <v>1</v>
      </c>
      <c r="B352" s="2" t="str">
        <f>'Overzicht '!D70</f>
        <v>neemt aan begin van de les direct zijn schoolspullen voor zich</v>
      </c>
    </row>
    <row r="353" spans="1:2" x14ac:dyDescent="0.2">
      <c r="A353" t="b">
        <v>0</v>
      </c>
      <c r="B353" s="10"/>
    </row>
    <row r="354" spans="1:2" x14ac:dyDescent="0.2">
      <c r="A354" t="b">
        <v>1</v>
      </c>
      <c r="B354" s="2" t="str">
        <f>'Overzicht '!E70</f>
        <v>heeft alleen nuttige, geen overbodige (speel-) spullen op tafel liggen</v>
      </c>
    </row>
    <row r="355" spans="1:2" x14ac:dyDescent="0.2">
      <c r="A355" t="b">
        <v>0</v>
      </c>
      <c r="B355" s="10"/>
    </row>
    <row r="356" spans="1:2" x14ac:dyDescent="0.2">
      <c r="A356" t="b">
        <v>1</v>
      </c>
      <c r="B356" s="2" t="str">
        <f>'Overzicht '!F70</f>
        <v xml:space="preserve">werkt geconcentreerd tijdens werkmomenten </v>
      </c>
    </row>
    <row r="357" spans="1:2" x14ac:dyDescent="0.2">
      <c r="A357" t="b">
        <v>0</v>
      </c>
      <c r="B357" s="26"/>
    </row>
    <row r="358" spans="1:2" x14ac:dyDescent="0.2">
      <c r="A358" t="b">
        <v>1</v>
      </c>
      <c r="B358" s="2" t="str">
        <f>'Overzicht '!G70</f>
        <v>begint meteen na de instructie aan zijn werk</v>
      </c>
    </row>
    <row r="359" spans="1:2" x14ac:dyDescent="0.2">
      <c r="A359" t="b">
        <v>0</v>
      </c>
      <c r="B359" s="2"/>
    </row>
    <row r="360" spans="1:2" x14ac:dyDescent="0.2">
      <c r="A360" t="b">
        <v>1</v>
      </c>
      <c r="B360" s="2" t="str">
        <f>'Overzicht '!H70</f>
        <v>heeft actieve leshouding, denkt mee, schrijft mee, praat mee, is alert</v>
      </c>
    </row>
    <row r="361" spans="1:2" x14ac:dyDescent="0.2">
      <c r="A361" t="b">
        <v>0</v>
      </c>
      <c r="B361" s="2"/>
    </row>
    <row r="362" spans="1:2" x14ac:dyDescent="0.2">
      <c r="A362" t="b">
        <v>1</v>
      </c>
      <c r="B362" s="2" t="str">
        <f>'Overzicht '!I70</f>
        <v>heeft alle benodigde spullen bij zich, laat zien zich voorbereid te hebben</v>
      </c>
    </row>
    <row r="363" spans="1:2" x14ac:dyDescent="0.2">
      <c r="A363" t="b">
        <v>0</v>
      </c>
      <c r="B363" s="2"/>
    </row>
    <row r="364" spans="1:2" x14ac:dyDescent="0.2">
      <c r="A364" t="b">
        <v>1</v>
      </c>
      <c r="B364" s="2" t="str">
        <f>'Overzicht '!D72</f>
        <v>is een bepaalde afgesproken tijd met een taak bezig geweest</v>
      </c>
    </row>
    <row r="365" spans="1:2" x14ac:dyDescent="0.2">
      <c r="A365" t="b">
        <v>0</v>
      </c>
      <c r="B365" s="10"/>
    </row>
    <row r="366" spans="1:2" x14ac:dyDescent="0.2">
      <c r="A366" t="b">
        <v>1</v>
      </c>
      <c r="B366" s="2" t="str">
        <f>'Overzicht '!E72</f>
        <v>kan opmerkingen van anderen negeren, kiest eventueel voor apart zitten</v>
      </c>
    </row>
    <row r="367" spans="1:2" x14ac:dyDescent="0.2">
      <c r="A367" t="b">
        <v>0</v>
      </c>
      <c r="B367" s="10"/>
    </row>
    <row r="368" spans="1:2" x14ac:dyDescent="0.2">
      <c r="A368" t="b">
        <v>1</v>
      </c>
      <c r="B368" s="2" t="str">
        <f>'Overzicht '!F72</f>
        <v>let goed op, is een bepaalde afgesproken tijd geconcentreerd bezig met de lesstof</v>
      </c>
    </row>
    <row r="369" spans="1:2" x14ac:dyDescent="0.2">
      <c r="A369" t="b">
        <v>0</v>
      </c>
      <c r="B369" s="26"/>
    </row>
    <row r="370" spans="1:2" x14ac:dyDescent="0.2">
      <c r="A370" t="b">
        <v>1</v>
      </c>
      <c r="B370" s="2" t="str">
        <f>'Overzicht '!G72</f>
        <v>bemoeit zich alleen met eigen werk en niet met andere leerlingen</v>
      </c>
    </row>
    <row r="371" spans="1:2" x14ac:dyDescent="0.2">
      <c r="A371" t="b">
        <v>0</v>
      </c>
      <c r="B371" s="2"/>
    </row>
    <row r="372" spans="1:2" x14ac:dyDescent="0.2">
      <c r="A372" t="b">
        <v>1</v>
      </c>
      <c r="B372" s="2" t="str">
        <f>'Overzicht '!H72</f>
        <v>let goed op tijdens de instructie</v>
      </c>
    </row>
    <row r="373" spans="1:2" x14ac:dyDescent="0.2">
      <c r="A373" t="b">
        <v>0</v>
      </c>
      <c r="B373" s="2"/>
    </row>
    <row r="374" spans="1:2" x14ac:dyDescent="0.2">
      <c r="A374" t="b">
        <v>1</v>
      </c>
      <c r="B374" s="2" t="str">
        <f>'Overzicht '!I72</f>
        <v>reageert niet op geluiden of bewegingen in de omgeving</v>
      </c>
    </row>
    <row r="375" spans="1:2" x14ac:dyDescent="0.2">
      <c r="A375" t="b">
        <v>0</v>
      </c>
    </row>
    <row r="376" spans="1:2" x14ac:dyDescent="0.2">
      <c r="A376" t="b">
        <v>1</v>
      </c>
      <c r="B376" s="2" t="str">
        <f>'Overzicht '!D74</f>
        <v>heeft de afgesproken spullen bij zich</v>
      </c>
    </row>
    <row r="377" spans="1:2" x14ac:dyDescent="0.2">
      <c r="A377" t="b">
        <v>0</v>
      </c>
      <c r="B377" s="10"/>
    </row>
    <row r="378" spans="1:2" x14ac:dyDescent="0.2">
      <c r="A378" t="b">
        <v>1</v>
      </c>
      <c r="B378" s="2" t="str">
        <f>'Overzicht '!E74</f>
        <v>heeft een afspraak onthouden</v>
      </c>
    </row>
    <row r="379" spans="1:2" x14ac:dyDescent="0.2">
      <c r="A379" t="b">
        <v>0</v>
      </c>
      <c r="B379" s="10"/>
    </row>
    <row r="380" spans="1:2" x14ac:dyDescent="0.2">
      <c r="A380" t="b">
        <v>1</v>
      </c>
      <c r="B380" s="2" t="str">
        <f>'Overzicht '!F74</f>
        <v>kan terugvertellen wat de vorige les is besproken</v>
      </c>
    </row>
    <row r="381" spans="1:2" x14ac:dyDescent="0.2">
      <c r="A381" t="b">
        <v>0</v>
      </c>
      <c r="B381" s="26"/>
    </row>
    <row r="382" spans="1:2" x14ac:dyDescent="0.2">
      <c r="A382" t="b">
        <v>1</v>
      </c>
      <c r="B382" s="2" t="str">
        <f>'Overzicht '!G74</f>
        <v>kan informatie van de docent herhalen</v>
      </c>
    </row>
    <row r="383" spans="1:2" x14ac:dyDescent="0.2">
      <c r="A383" t="b">
        <v>0</v>
      </c>
      <c r="B383" s="2"/>
    </row>
    <row r="384" spans="1:2" x14ac:dyDescent="0.2">
      <c r="A384" t="b">
        <v>1</v>
      </c>
      <c r="B384" s="2" t="str">
        <f>'Overzicht '!H74</f>
        <v>vraagt niet naar wat net aan de orde is geweest</v>
      </c>
    </row>
    <row r="385" spans="1:2" x14ac:dyDescent="0.2">
      <c r="A385" t="b">
        <v>0</v>
      </c>
      <c r="B385" s="2"/>
    </row>
    <row r="386" spans="1:2" x14ac:dyDescent="0.2">
      <c r="A386" t="b">
        <v>1</v>
      </c>
      <c r="B386" s="2" t="str">
        <f>'Overzicht '!I74</f>
        <v>heeft laten blijken dat hij de afgesproken lesstof goed geleerd heeft</v>
      </c>
    </row>
    <row r="387" spans="1:2" x14ac:dyDescent="0.2">
      <c r="A387" t="b">
        <v>0</v>
      </c>
    </row>
    <row r="388" spans="1:2" x14ac:dyDescent="0.2">
      <c r="A388" t="b">
        <v>1</v>
      </c>
      <c r="B388" s="2" t="str">
        <f>'Overzicht '!D76</f>
        <v>toont interesse in de les: let op, schrijft mee, praat mee</v>
      </c>
    </row>
    <row r="389" spans="1:2" x14ac:dyDescent="0.2">
      <c r="A389" t="b">
        <v>0</v>
      </c>
      <c r="B389" s="10"/>
    </row>
    <row r="390" spans="1:2" x14ac:dyDescent="0.2">
      <c r="A390" t="b">
        <v>1</v>
      </c>
      <c r="B390" s="2" t="str">
        <f>'Overzicht '!E76</f>
        <v>werkt door en behoeft geen aansporing of controle</v>
      </c>
    </row>
    <row r="391" spans="1:2" x14ac:dyDescent="0.2">
      <c r="A391" t="b">
        <v>0</v>
      </c>
      <c r="B391" s="10"/>
    </row>
    <row r="392" spans="1:2" x14ac:dyDescent="0.2">
      <c r="A392" t="b">
        <v>1</v>
      </c>
      <c r="B392" s="2" t="str">
        <f>'Overzicht '!F76</f>
        <v>toont belangstelling voor de leerstof; is nieuwsgierig</v>
      </c>
    </row>
    <row r="393" spans="1:2" x14ac:dyDescent="0.2">
      <c r="A393" t="b">
        <v>0</v>
      </c>
      <c r="B393" s="26"/>
    </row>
    <row r="394" spans="1:2" x14ac:dyDescent="0.2">
      <c r="A394" t="b">
        <v>1</v>
      </c>
      <c r="B394" s="2" t="str">
        <f>'Overzicht '!G76</f>
        <v>reageert op klassikaal gestelde vragen</v>
      </c>
    </row>
    <row r="395" spans="1:2" x14ac:dyDescent="0.2">
      <c r="A395" t="b">
        <v>0</v>
      </c>
      <c r="B395" s="2"/>
    </row>
    <row r="396" spans="1:2" x14ac:dyDescent="0.2">
      <c r="A396" t="b">
        <v>1</v>
      </c>
      <c r="B396" s="2" t="str">
        <f>'Overzicht '!H76</f>
        <v>zit rechtop en kijkt mensen aan die aan het woord zijn</v>
      </c>
    </row>
    <row r="397" spans="1:2" x14ac:dyDescent="0.2">
      <c r="A397" t="b">
        <v>0</v>
      </c>
      <c r="B397" s="2"/>
    </row>
    <row r="398" spans="1:2" x14ac:dyDescent="0.2">
      <c r="A398" t="b">
        <v>1</v>
      </c>
      <c r="B398" s="2" t="str">
        <f>'Overzicht '!I76</f>
        <v>komt zelf met vragen en/of opmerkingen over de leerstof</v>
      </c>
    </row>
    <row r="399" spans="1:2" x14ac:dyDescent="0.2">
      <c r="A399" t="b">
        <v>0</v>
      </c>
    </row>
    <row r="400" spans="1:2" x14ac:dyDescent="0.2">
      <c r="A400" t="b">
        <v>1</v>
      </c>
      <c r="B400" s="2" t="str">
        <f>'Overzicht '!D78</f>
        <v>heeft de in de les afgesproken hoeveelheid werk afgekregen</v>
      </c>
    </row>
    <row r="401" spans="1:2" x14ac:dyDescent="0.2">
      <c r="A401" t="b">
        <v>0</v>
      </c>
      <c r="B401" s="10"/>
    </row>
    <row r="402" spans="1:2" x14ac:dyDescent="0.2">
      <c r="A402" t="b">
        <v>1</v>
      </c>
      <c r="B402" s="2" t="str">
        <f>'Overzicht '!E78</f>
        <v>heeft in een regelmatig goed tempo doorgewerkt, zonder afgeleid te zijn</v>
      </c>
    </row>
    <row r="403" spans="1:2" x14ac:dyDescent="0.2">
      <c r="A403" t="b">
        <v>0</v>
      </c>
      <c r="B403" s="10"/>
    </row>
    <row r="404" spans="1:2" x14ac:dyDescent="0.2">
      <c r="A404" t="b">
        <v>1</v>
      </c>
      <c r="B404" s="2" t="str">
        <f>'Overzicht '!F78</f>
        <v>is bij met zijn lestaken of toetsen, loopt niet achter</v>
      </c>
    </row>
    <row r="405" spans="1:2" x14ac:dyDescent="0.2">
      <c r="A405" t="b">
        <v>0</v>
      </c>
      <c r="B405" s="26"/>
    </row>
    <row r="406" spans="1:2" x14ac:dyDescent="0.2">
      <c r="A406" t="b">
        <v>1</v>
      </c>
      <c r="B406" s="2" t="str">
        <f>'Overzicht '!G78</f>
        <v>kan het (schrijf)tempo bijhouden en heeft geen extra tijd nodig</v>
      </c>
    </row>
    <row r="407" spans="1:2" x14ac:dyDescent="0.2">
      <c r="A407" t="b">
        <v>0</v>
      </c>
      <c r="B407" s="2"/>
    </row>
    <row r="408" spans="1:2" x14ac:dyDescent="0.2">
      <c r="A408" t="b">
        <v>1</v>
      </c>
      <c r="B408" s="2" t="str">
        <f>'Overzicht '!H78</f>
        <v>is de normale afgesproken tijd kwijt met organiseren en voorbereiden</v>
      </c>
    </row>
    <row r="409" spans="1:2" x14ac:dyDescent="0.2">
      <c r="A409" t="b">
        <v>0</v>
      </c>
      <c r="B409" s="2"/>
    </row>
    <row r="410" spans="1:2" x14ac:dyDescent="0.2">
      <c r="A410" t="b">
        <v>1</v>
      </c>
      <c r="B410" s="2" t="str">
        <f>'Overzicht '!I78</f>
        <v>werkt snel maar ook zorgvuldig</v>
      </c>
    </row>
    <row r="411" spans="1:2" x14ac:dyDescent="0.2">
      <c r="A411" t="b">
        <v>0</v>
      </c>
    </row>
    <row r="412" spans="1:2" x14ac:dyDescent="0.2">
      <c r="A412" t="b">
        <v>1</v>
      </c>
      <c r="B412" s="2" t="str">
        <f>'Overzicht '!D80</f>
        <v>heeft minder dan 3 aansporingen nodig om door te werken</v>
      </c>
    </row>
    <row r="413" spans="1:2" x14ac:dyDescent="0.2">
      <c r="A413" t="b">
        <v>0</v>
      </c>
      <c r="B413" s="10"/>
    </row>
    <row r="414" spans="1:2" x14ac:dyDescent="0.2">
      <c r="A414" t="b">
        <v>1</v>
      </c>
      <c r="B414" s="2" t="str">
        <f>'Overzicht '!E80</f>
        <v>blijft proberen, ook bij een lastige opdracht</v>
      </c>
    </row>
    <row r="415" spans="1:2" x14ac:dyDescent="0.2">
      <c r="A415" t="b">
        <v>0</v>
      </c>
      <c r="B415" s="10"/>
    </row>
    <row r="416" spans="1:2" x14ac:dyDescent="0.2">
      <c r="A416" t="b">
        <v>1</v>
      </c>
      <c r="B416" s="2" t="str">
        <f>'Overzicht '!F80</f>
        <v>blijft doorgaan met werken, toont geen ontwijking-/vermijdingsgedrag</v>
      </c>
    </row>
    <row r="417" spans="1:2" x14ac:dyDescent="0.2">
      <c r="A417" t="b">
        <v>0</v>
      </c>
      <c r="B417" s="26"/>
    </row>
    <row r="418" spans="1:2" x14ac:dyDescent="0.2">
      <c r="A418" t="b">
        <v>1</v>
      </c>
      <c r="B418" s="2" t="str">
        <f>'Overzicht '!G80</f>
        <v>heeft doorgezet om een oplossing te vinden</v>
      </c>
    </row>
    <row r="419" spans="1:2" x14ac:dyDescent="0.2">
      <c r="A419" t="b">
        <v>0</v>
      </c>
      <c r="B419" s="2"/>
    </row>
    <row r="420" spans="1:2" x14ac:dyDescent="0.2">
      <c r="A420" t="b">
        <v>1</v>
      </c>
      <c r="B420" s="2" t="str">
        <f>'Overzicht '!H80</f>
        <v>heeft werk dat hij niet leuk of moeilijk vindt toch afgemaakt</v>
      </c>
    </row>
    <row r="421" spans="1:2" x14ac:dyDescent="0.2">
      <c r="A421" t="b">
        <v>0</v>
      </c>
      <c r="B421" s="2"/>
    </row>
    <row r="422" spans="1:2" x14ac:dyDescent="0.2">
      <c r="A422" t="b">
        <v>1</v>
      </c>
      <c r="B422" s="2" t="str">
        <f>'Overzicht '!I80</f>
        <v>kan een opgegeven taak tot een einde brengen</v>
      </c>
    </row>
    <row r="423" spans="1:2" x14ac:dyDescent="0.2">
      <c r="A423" t="b">
        <v>0</v>
      </c>
    </row>
    <row r="424" spans="1:2" x14ac:dyDescent="0.2">
      <c r="A424" t="b">
        <v>1</v>
      </c>
      <c r="B424" s="2" t="str">
        <f>'Overzicht '!D82</f>
        <v>heeft huiswerk op de juiste wijze in de agenda staan</v>
      </c>
    </row>
    <row r="425" spans="1:2" x14ac:dyDescent="0.2">
      <c r="A425" t="b">
        <v>0</v>
      </c>
      <c r="B425" s="10"/>
    </row>
    <row r="426" spans="1:2" x14ac:dyDescent="0.2">
      <c r="A426" t="b">
        <v>1</v>
      </c>
      <c r="B426" s="2" t="str">
        <f>'Overzicht '!E82</f>
        <v>heeft huiswerk volledig en op de juiste wijze gemaakt</v>
      </c>
    </row>
    <row r="427" spans="1:2" x14ac:dyDescent="0.2">
      <c r="A427" t="b">
        <v>0</v>
      </c>
      <c r="B427" s="10"/>
    </row>
    <row r="428" spans="1:2" x14ac:dyDescent="0.2">
      <c r="A428" t="b">
        <v>1</v>
      </c>
      <c r="B428" s="2" t="str">
        <f>'Overzicht '!F82</f>
        <v>heeft het leerwerk goed gedaan</v>
      </c>
    </row>
    <row r="429" spans="1:2" x14ac:dyDescent="0.2">
      <c r="A429" t="b">
        <v>0</v>
      </c>
      <c r="B429" s="26"/>
    </row>
    <row r="430" spans="1:2" x14ac:dyDescent="0.2">
      <c r="A430" t="b">
        <v>1</v>
      </c>
      <c r="B430" s="2" t="str">
        <f>'Overzicht '!G82</f>
        <v>heeft het huiswerk in de les goed verbeterd</v>
      </c>
    </row>
    <row r="431" spans="1:2" x14ac:dyDescent="0.2">
      <c r="A431" t="b">
        <v>0</v>
      </c>
      <c r="B431" s="2"/>
    </row>
    <row r="432" spans="1:2" x14ac:dyDescent="0.2">
      <c r="A432" t="b">
        <v>1</v>
      </c>
      <c r="B432" s="2" t="str">
        <f>'Overzicht '!H82</f>
        <v>heeft het huiswerk keurig verzorgd</v>
      </c>
    </row>
    <row r="433" spans="1:2" x14ac:dyDescent="0.2">
      <c r="A433" t="b">
        <v>0</v>
      </c>
      <c r="B433" s="2"/>
    </row>
    <row r="434" spans="1:2" x14ac:dyDescent="0.2">
      <c r="A434" t="b">
        <v>1</v>
      </c>
      <c r="B434" s="2" t="str">
        <f>'Overzicht '!I82</f>
        <v>heeft het huiswerk bij zich</v>
      </c>
    </row>
    <row r="435" spans="1:2" x14ac:dyDescent="0.2">
      <c r="A435" t="b">
        <v>0</v>
      </c>
    </row>
    <row r="436" spans="1:2" x14ac:dyDescent="0.2">
      <c r="A436" t="b">
        <v>1</v>
      </c>
      <c r="B436" s="2" t="str">
        <f>'Overzicht '!D84</f>
        <v>heeft schriftelijk werk overzichtelijk en netjes gemaakt</v>
      </c>
    </row>
    <row r="437" spans="1:2" x14ac:dyDescent="0.2">
      <c r="A437" t="b">
        <v>0</v>
      </c>
      <c r="B437" s="10"/>
    </row>
    <row r="438" spans="1:2" x14ac:dyDescent="0.2">
      <c r="A438" t="b">
        <v>1</v>
      </c>
      <c r="B438" s="2" t="str">
        <f>'Overzicht '!E84</f>
        <v>heeft schriftelijk werk voldoende leesbaar verzorgd</v>
      </c>
    </row>
    <row r="439" spans="1:2" x14ac:dyDescent="0.2">
      <c r="A439" t="b">
        <v>0</v>
      </c>
      <c r="B439" s="10"/>
    </row>
    <row r="440" spans="1:2" x14ac:dyDescent="0.2">
      <c r="A440" t="b">
        <v>1</v>
      </c>
      <c r="B440" s="2" t="str">
        <f>'Overzicht '!F84</f>
        <v>heeft gemaakte fouten netjes verbeterd</v>
      </c>
    </row>
    <row r="441" spans="1:2" x14ac:dyDescent="0.2">
      <c r="A441" t="b">
        <v>0</v>
      </c>
      <c r="B441" s="26"/>
    </row>
    <row r="442" spans="1:2" x14ac:dyDescent="0.2">
      <c r="A442" t="b">
        <v>1</v>
      </c>
      <c r="B442" s="2" t="str">
        <f>'Overzicht '!G84</f>
        <v>verzorgt zijn boeken en schriften op een nette manier</v>
      </c>
    </row>
    <row r="443" spans="1:2" x14ac:dyDescent="0.2">
      <c r="A443" t="b">
        <v>0</v>
      </c>
      <c r="B443" s="2"/>
    </row>
    <row r="444" spans="1:2" x14ac:dyDescent="0.2">
      <c r="A444" t="b">
        <v>1</v>
      </c>
      <c r="B444" s="2" t="str">
        <f>'Overzicht '!H84</f>
        <v>heeft alle benodigde schoolspullen bij zich</v>
      </c>
    </row>
    <row r="445" spans="1:2" x14ac:dyDescent="0.2">
      <c r="A445" t="b">
        <v>0</v>
      </c>
      <c r="B445" s="2"/>
    </row>
    <row r="446" spans="1:2" x14ac:dyDescent="0.2">
      <c r="A446" t="b">
        <v>1</v>
      </c>
      <c r="B446" s="2" t="str">
        <f>'Overzicht '!I84</f>
        <v>houdt schoolmateriaal netjes (bv geen krassen of tekeningen op zijn tafel)</v>
      </c>
    </row>
    <row r="447" spans="1:2" x14ac:dyDescent="0.2">
      <c r="A447" t="b">
        <v>0</v>
      </c>
    </row>
    <row r="448" spans="1:2" x14ac:dyDescent="0.2">
      <c r="A448" t="b">
        <v>1</v>
      </c>
      <c r="B448" s="2" t="str">
        <f>'Overzicht '!D86</f>
        <v>kan alleen, zonder hulp, taken maken</v>
      </c>
    </row>
    <row r="449" spans="1:2" x14ac:dyDescent="0.2">
      <c r="A449" t="b">
        <v>0</v>
      </c>
      <c r="B449" s="10"/>
    </row>
    <row r="450" spans="1:2" x14ac:dyDescent="0.2">
      <c r="A450" t="b">
        <v>1</v>
      </c>
      <c r="B450" s="2" t="str">
        <f>'Overzicht '!E86</f>
        <v>heeft zelf hulp geregeld om het werk te kunnen maken</v>
      </c>
    </row>
    <row r="451" spans="1:2" x14ac:dyDescent="0.2">
      <c r="A451" t="b">
        <v>0</v>
      </c>
      <c r="B451" s="10"/>
    </row>
    <row r="452" spans="1:2" x14ac:dyDescent="0.2">
      <c r="A452" t="b">
        <v>1</v>
      </c>
      <c r="B452" s="2" t="str">
        <f>'Overzicht '!F86</f>
        <v>draagt ideeën aan om  een probleem op te lossen</v>
      </c>
    </row>
    <row r="453" spans="1:2" x14ac:dyDescent="0.2">
      <c r="A453" t="b">
        <v>0</v>
      </c>
      <c r="B453" s="26"/>
    </row>
    <row r="454" spans="1:2" x14ac:dyDescent="0.2">
      <c r="A454" t="b">
        <v>1</v>
      </c>
      <c r="B454" s="2" t="str">
        <f>'Overzicht '!G86</f>
        <v>werkt zelfstandig door, vraagt alleen om hulp als dat nodig is</v>
      </c>
    </row>
    <row r="455" spans="1:2" x14ac:dyDescent="0.2">
      <c r="A455" t="b">
        <v>0</v>
      </c>
      <c r="B455" s="2"/>
    </row>
    <row r="456" spans="1:2" x14ac:dyDescent="0.2">
      <c r="A456" t="b">
        <v>1</v>
      </c>
      <c r="B456" s="2" t="str">
        <f>'Overzicht '!H86</f>
        <v>kan zonder hulp minstens een bepaalde tijd aan het werk zijn</v>
      </c>
    </row>
    <row r="457" spans="1:2" x14ac:dyDescent="0.2">
      <c r="A457" t="b">
        <v>0</v>
      </c>
      <c r="B457" s="2"/>
    </row>
    <row r="458" spans="1:2" x14ac:dyDescent="0.2">
      <c r="A458" t="b">
        <v>1</v>
      </c>
      <c r="B458" s="2" t="str">
        <f>'Overzicht '!I86</f>
        <v>heeft laten blijken dat hij zelf  een probleem heeft kunnen oplossen</v>
      </c>
    </row>
    <row r="459" spans="1:2" x14ac:dyDescent="0.2">
      <c r="A459" t="b">
        <v>0</v>
      </c>
    </row>
    <row r="460" spans="1:2" x14ac:dyDescent="0.2">
      <c r="A460" t="b">
        <v>1</v>
      </c>
      <c r="B460" s="2" t="str">
        <f>'Overzicht '!D88</f>
        <v>heeft voldoende aan de algemene instructie, behoeft geen extra uitleg</v>
      </c>
    </row>
    <row r="461" spans="1:2" x14ac:dyDescent="0.2">
      <c r="A461" t="b">
        <v>0</v>
      </c>
      <c r="B461" s="10"/>
    </row>
    <row r="462" spans="1:2" x14ac:dyDescent="0.2">
      <c r="A462" t="b">
        <v>1</v>
      </c>
      <c r="B462" s="2" t="str">
        <f>'Overzicht '!E88</f>
        <v>heeft maar één keer extra uitleg nodig gehad</v>
      </c>
    </row>
    <row r="463" spans="1:2" x14ac:dyDescent="0.2">
      <c r="A463" t="b">
        <v>0</v>
      </c>
      <c r="B463" s="10"/>
    </row>
    <row r="464" spans="1:2" x14ac:dyDescent="0.2">
      <c r="A464" t="b">
        <v>1</v>
      </c>
      <c r="B464" s="2" t="str">
        <f>'Overzicht '!F88</f>
        <v>heeft geen extra oefenstof nodig gehad</v>
      </c>
    </row>
    <row r="465" spans="1:2" x14ac:dyDescent="0.2">
      <c r="A465" t="b">
        <v>0</v>
      </c>
      <c r="B465" s="26"/>
    </row>
    <row r="466" spans="1:2" x14ac:dyDescent="0.2">
      <c r="A466" t="b">
        <v>1</v>
      </c>
      <c r="B466" s="2" t="str">
        <f>'Overzicht '!G88</f>
        <v>laat merken leerstof begrepen te hebben</v>
      </c>
    </row>
    <row r="467" spans="1:2" x14ac:dyDescent="0.2">
      <c r="A467" t="b">
        <v>0</v>
      </c>
      <c r="B467" s="2"/>
    </row>
    <row r="468" spans="1:2" x14ac:dyDescent="0.2">
      <c r="A468" t="b">
        <v>1</v>
      </c>
      <c r="B468" s="2" t="str">
        <f>'Overzicht '!H88</f>
        <v>laat blijken dat hij de volgende dag afspraken nog weet</v>
      </c>
    </row>
    <row r="469" spans="1:2" x14ac:dyDescent="0.2">
      <c r="A469" t="b">
        <v>0</v>
      </c>
      <c r="B469" s="2"/>
    </row>
    <row r="470" spans="1:2" x14ac:dyDescent="0.2">
      <c r="A470" t="b">
        <v>1</v>
      </c>
      <c r="B470" s="2" t="str">
        <f>'Overzicht '!I88</f>
        <v xml:space="preserve">roept hulp in wanneer hij merkt dat hij het niet in 1x snapt </v>
      </c>
    </row>
    <row r="471" spans="1:2" x14ac:dyDescent="0.2">
      <c r="A471" t="b">
        <v>0</v>
      </c>
    </row>
    <row r="472" spans="1:2" x14ac:dyDescent="0.2">
      <c r="A472" t="b">
        <v>1</v>
      </c>
      <c r="B472" s="2" t="str">
        <f>'Overzicht '!D90</f>
        <v>heeft alleen de noodzakelijke en juiste spullen bij zich en op tafel</v>
      </c>
    </row>
    <row r="473" spans="1:2" x14ac:dyDescent="0.2">
      <c r="A473" t="b">
        <v>0</v>
      </c>
      <c r="B473" s="10"/>
    </row>
    <row r="474" spans="1:2" x14ac:dyDescent="0.2">
      <c r="A474" t="b">
        <v>1</v>
      </c>
      <c r="B474" s="2" t="str">
        <f>'Overzicht '!E90</f>
        <v>heeft zijn huiswerk goed genoteerd in de agenda, heeft goed gepland</v>
      </c>
    </row>
    <row r="475" spans="1:2" x14ac:dyDescent="0.2">
      <c r="A475" t="b">
        <v>0</v>
      </c>
      <c r="B475" s="10"/>
    </row>
    <row r="476" spans="1:2" x14ac:dyDescent="0.2">
      <c r="A476" t="b">
        <v>1</v>
      </c>
      <c r="B476" s="2" t="str">
        <f>'Overzicht '!F90</f>
        <v>is op tijd aanwezig in de les en weet wat hij die les moet doen</v>
      </c>
    </row>
    <row r="477" spans="1:2" x14ac:dyDescent="0.2">
      <c r="A477" t="b">
        <v>0</v>
      </c>
      <c r="B477" s="26"/>
    </row>
    <row r="478" spans="1:2" x14ac:dyDescent="0.2">
      <c r="A478" t="b">
        <v>1</v>
      </c>
      <c r="B478" s="2" t="str">
        <f>'Overzicht '!G90</f>
        <v>weet met een taak te beginnen en hoe hij die het best kan aanpakken</v>
      </c>
    </row>
    <row r="479" spans="1:2" x14ac:dyDescent="0.2">
      <c r="A479" t="b">
        <v>0</v>
      </c>
      <c r="B479" s="2"/>
    </row>
    <row r="480" spans="1:2" x14ac:dyDescent="0.2">
      <c r="A480" t="b">
        <v>1</v>
      </c>
      <c r="B480" s="2" t="str">
        <f>'Overzicht '!H90</f>
        <v>heeft schrift en en mappen voldoende logisch geordend</v>
      </c>
    </row>
    <row r="481" spans="1:2" x14ac:dyDescent="0.2">
      <c r="A481" t="b">
        <v>0</v>
      </c>
      <c r="B481" s="2"/>
    </row>
    <row r="482" spans="1:2" x14ac:dyDescent="0.2">
      <c r="A482" t="b">
        <v>1</v>
      </c>
      <c r="B482" s="2" t="str">
        <f>'Overzicht '!I90</f>
        <v>heeft zijn werk overzichtelijk gemaakt</v>
      </c>
    </row>
    <row r="483" spans="1:2" x14ac:dyDescent="0.2">
      <c r="A483" t="b">
        <v>0</v>
      </c>
    </row>
    <row r="484" spans="1:2" x14ac:dyDescent="0.2">
      <c r="A484" t="b">
        <v>1</v>
      </c>
      <c r="B484" s="2" t="str">
        <f>'Overzicht '!D94</f>
        <v>doet moeite om op te letten tijdens instructie om zo de stof beter te begrijpen</v>
      </c>
    </row>
    <row r="485" spans="1:2" x14ac:dyDescent="0.2">
      <c r="A485" t="b">
        <v>0</v>
      </c>
      <c r="B485" s="10"/>
    </row>
    <row r="486" spans="1:2" x14ac:dyDescent="0.2">
      <c r="A486" t="b">
        <v>1</v>
      </c>
      <c r="B486" s="2" t="str">
        <f>'Overzicht '!E94</f>
        <v>maakt voldoende gebruik van extra hulp, bv. i-uren</v>
      </c>
    </row>
    <row r="487" spans="1:2" x14ac:dyDescent="0.2">
      <c r="A487" t="b">
        <v>0</v>
      </c>
      <c r="B487" s="10"/>
    </row>
    <row r="488" spans="1:2" x14ac:dyDescent="0.2">
      <c r="A488" t="b">
        <v>1</v>
      </c>
      <c r="B488" s="2" t="str">
        <f>'Overzicht '!F94</f>
        <v>laat prestaties zien, passend bij zijn mogelijkheden</v>
      </c>
    </row>
    <row r="489" spans="1:2" x14ac:dyDescent="0.2">
      <c r="A489" t="b">
        <v>0</v>
      </c>
      <c r="B489" s="26"/>
    </row>
    <row r="490" spans="1:2" x14ac:dyDescent="0.2">
      <c r="A490" t="b">
        <v>1</v>
      </c>
      <c r="B490" s="2" t="str">
        <f>'Overzicht '!G94</f>
        <v xml:space="preserve">vraagt hulp wanneer leerstof lastig wordt, gaat niet zitten klieren </v>
      </c>
    </row>
    <row r="491" spans="1:2" x14ac:dyDescent="0.2">
      <c r="A491" t="b">
        <v>0</v>
      </c>
      <c r="B491" s="2"/>
    </row>
    <row r="492" spans="1:2" x14ac:dyDescent="0.2">
      <c r="A492" t="b">
        <v>1</v>
      </c>
      <c r="B492" s="2" t="str">
        <f>'Overzicht '!H94</f>
        <v>zet zich in om de aangepaste leerstof zo goed mogelijk te maken</v>
      </c>
    </row>
    <row r="493" spans="1:2" x14ac:dyDescent="0.2">
      <c r="A493" t="b">
        <v>0</v>
      </c>
      <c r="B493" s="2"/>
    </row>
    <row r="494" spans="1:2" x14ac:dyDescent="0.2">
      <c r="A494" t="b">
        <v>1</v>
      </c>
      <c r="B494" s="2" t="str">
        <f>'Overzicht '!I94</f>
        <v>vraagt hulp bij het plannen en ordenen van lesopdrachten</v>
      </c>
    </row>
    <row r="495" spans="1:2" x14ac:dyDescent="0.2">
      <c r="A495" t="b">
        <v>0</v>
      </c>
    </row>
    <row r="496" spans="1:2" x14ac:dyDescent="0.2">
      <c r="A496" t="b">
        <v>1</v>
      </c>
      <c r="B496" s="2" t="str">
        <f>'Overzicht '!D96</f>
        <v>is bereid om zich extra in te zetten ter vebetering van zijn prestaties bij taal</v>
      </c>
    </row>
    <row r="497" spans="1:2" x14ac:dyDescent="0.2">
      <c r="A497" t="b">
        <v>0</v>
      </c>
      <c r="B497" s="10"/>
    </row>
    <row r="498" spans="1:2" x14ac:dyDescent="0.2">
      <c r="A498" t="b">
        <v>1</v>
      </c>
      <c r="B498" s="2" t="str">
        <f>'Overzicht '!E96</f>
        <v>oefent, doet moeite  zijn gedachten goed onder woorden te brengen</v>
      </c>
    </row>
    <row r="499" spans="1:2" x14ac:dyDescent="0.2">
      <c r="A499" t="b">
        <v>0</v>
      </c>
      <c r="B499" s="10"/>
    </row>
    <row r="500" spans="1:2" x14ac:dyDescent="0.2">
      <c r="A500" t="b">
        <v>1</v>
      </c>
      <c r="B500" s="2" t="str">
        <f>'Overzicht '!F96</f>
        <v>oefent, doet moeite om zijn gedachten goed op papier te zetten</v>
      </c>
    </row>
    <row r="501" spans="1:2" x14ac:dyDescent="0.2">
      <c r="A501" t="b">
        <v>0</v>
      </c>
      <c r="B501" s="26"/>
    </row>
    <row r="502" spans="1:2" x14ac:dyDescent="0.2">
      <c r="A502" t="b">
        <v>1</v>
      </c>
      <c r="B502" s="2" t="str">
        <f>'Overzicht '!G96</f>
        <v>gebruikt de handvatten vanuit de extra ondersteuning in de andere lessen</v>
      </c>
    </row>
    <row r="503" spans="1:2" x14ac:dyDescent="0.2">
      <c r="A503" t="b">
        <v>0</v>
      </c>
      <c r="B503" s="2"/>
    </row>
    <row r="504" spans="1:2" x14ac:dyDescent="0.2">
      <c r="A504" t="b">
        <v>1</v>
      </c>
      <c r="B504" s="2" t="str">
        <f>'Overzicht '!H96</f>
        <v>reageert goed op aanwijzingen tot verbetering en pakt die op</v>
      </c>
    </row>
    <row r="505" spans="1:2" x14ac:dyDescent="0.2">
      <c r="A505" t="b">
        <v>0</v>
      </c>
      <c r="B505" s="2"/>
    </row>
    <row r="506" spans="1:2" x14ac:dyDescent="0.2">
      <c r="A506" t="b">
        <v>1</v>
      </c>
      <c r="B506" s="2" t="str">
        <f>'Overzicht '!I96</f>
        <v>kijkt zijn werk na op taal-, spellings-fouten voordat hij het inlevert</v>
      </c>
    </row>
    <row r="507" spans="1:2" x14ac:dyDescent="0.2">
      <c r="A507" t="b">
        <v>0</v>
      </c>
    </row>
    <row r="508" spans="1:2" x14ac:dyDescent="0.2">
      <c r="A508" t="b">
        <v>1</v>
      </c>
      <c r="B508" s="2" t="str">
        <f>'Overzicht '!D98</f>
        <v>is bereid om zich extra in te zetten voor lezen</v>
      </c>
    </row>
    <row r="509" spans="1:2" x14ac:dyDescent="0.2">
      <c r="A509" t="b">
        <v>0</v>
      </c>
      <c r="B509" s="10"/>
    </row>
    <row r="510" spans="1:2" x14ac:dyDescent="0.2">
      <c r="A510" t="b">
        <v>1</v>
      </c>
      <c r="B510" s="2" t="str">
        <f>'Overzicht '!E98</f>
        <v>heeft binnen de gestelde tijd een tekst gelezen</v>
      </c>
    </row>
    <row r="511" spans="1:2" x14ac:dyDescent="0.2">
      <c r="A511" t="b">
        <v>0</v>
      </c>
      <c r="B511" s="10"/>
    </row>
    <row r="512" spans="1:2" x14ac:dyDescent="0.2">
      <c r="A512" t="b">
        <v>1</v>
      </c>
      <c r="B512" s="2" t="str">
        <f>'Overzicht '!F98</f>
        <v>heeft de hoofdzaken uit een tekst gehaald</v>
      </c>
    </row>
    <row r="513" spans="1:2" x14ac:dyDescent="0.2">
      <c r="A513" t="b">
        <v>0</v>
      </c>
      <c r="B513" s="26"/>
    </row>
    <row r="514" spans="1:2" x14ac:dyDescent="0.2">
      <c r="A514" t="b">
        <v>1</v>
      </c>
      <c r="B514" s="2" t="str">
        <f>'Overzicht '!G98</f>
        <v xml:space="preserve">leest thuis iedere dag een bepaalde afgesproken tijd </v>
      </c>
    </row>
    <row r="515" spans="1:2" x14ac:dyDescent="0.2">
      <c r="A515" t="b">
        <v>0</v>
      </c>
      <c r="B515" s="2"/>
    </row>
    <row r="516" spans="1:2" x14ac:dyDescent="0.2">
      <c r="A516" t="b">
        <v>1</v>
      </c>
      <c r="B516" s="2" t="str">
        <f>'Overzicht '!H98</f>
        <v>gebruikt de handvatten vanuit de RT in de andere lessen</v>
      </c>
    </row>
    <row r="517" spans="1:2" x14ac:dyDescent="0.2">
      <c r="A517" t="b">
        <v>0</v>
      </c>
      <c r="B517" s="2"/>
    </row>
    <row r="518" spans="1:2" x14ac:dyDescent="0.2">
      <c r="A518" t="b">
        <v>1</v>
      </c>
      <c r="B518" s="2" t="str">
        <f>'Overzicht '!I98</f>
        <v>heeft het stappenplan van begrijpend lezen toegepast</v>
      </c>
    </row>
    <row r="519" spans="1:2" x14ac:dyDescent="0.2">
      <c r="A519" t="b">
        <v>0</v>
      </c>
    </row>
    <row r="520" spans="1:2" x14ac:dyDescent="0.2">
      <c r="A520" t="b">
        <v>1</v>
      </c>
      <c r="B520" s="2" t="str">
        <f>'Overzicht '!D100</f>
        <v>is bereid om zich extra (bv na lestijd) in te zetten voor rekenen/ wiskunde</v>
      </c>
    </row>
    <row r="521" spans="1:2" x14ac:dyDescent="0.2">
      <c r="A521" t="b">
        <v>0</v>
      </c>
      <c r="B521" s="10"/>
    </row>
    <row r="522" spans="1:2" x14ac:dyDescent="0.2">
      <c r="A522" t="b">
        <v>1</v>
      </c>
      <c r="B522" s="2" t="str">
        <f>'Overzicht '!E100</f>
        <v xml:space="preserve">maakt indien nodig gebruik van hulpmiddelen, b.v. de rekenmachine </v>
      </c>
    </row>
    <row r="523" spans="1:2" x14ac:dyDescent="0.2">
      <c r="A523" t="b">
        <v>0</v>
      </c>
      <c r="B523" s="10"/>
    </row>
    <row r="524" spans="1:2" x14ac:dyDescent="0.2">
      <c r="A524" t="b">
        <v>1</v>
      </c>
      <c r="B524" s="2" t="str">
        <f>'Overzicht '!F100</f>
        <v>gebruikt de handvatten vanuit de RT in de andere lessen</v>
      </c>
    </row>
    <row r="525" spans="1:2" x14ac:dyDescent="0.2">
      <c r="A525" t="b">
        <v>0</v>
      </c>
      <c r="B525" s="26"/>
    </row>
    <row r="526" spans="1:2" x14ac:dyDescent="0.2">
      <c r="A526" t="b">
        <v>1</v>
      </c>
      <c r="B526" s="2" t="str">
        <f>'Overzicht '!G100</f>
        <v>maakt iedere dag thuis zijn extra sommen</v>
      </c>
    </row>
    <row r="527" spans="1:2" x14ac:dyDescent="0.2">
      <c r="A527" t="b">
        <v>0</v>
      </c>
      <c r="B527" s="2"/>
    </row>
    <row r="528" spans="1:2" x14ac:dyDescent="0.2">
      <c r="A528" t="b">
        <v>1</v>
      </c>
      <c r="B528" s="2" t="str">
        <f>'Overzicht '!H100</f>
        <v>vraagt voldoende hulp bij zelfstandige wiskunde opdrachten</v>
      </c>
    </row>
    <row r="529" spans="1:2" x14ac:dyDescent="0.2">
      <c r="A529" t="b">
        <v>0</v>
      </c>
      <c r="B529" s="2"/>
    </row>
    <row r="530" spans="1:2" x14ac:dyDescent="0.2">
      <c r="A530" t="b">
        <v>1</v>
      </c>
      <c r="B530" s="2" t="str">
        <f>'Overzicht '!I100</f>
        <v>controleert of hij zijn opdrachten  goed gemaakt heeft</v>
      </c>
    </row>
    <row r="531" spans="1:2" x14ac:dyDescent="0.2">
      <c r="A531" t="b">
        <v>0</v>
      </c>
    </row>
    <row r="532" spans="1:2" x14ac:dyDescent="0.2">
      <c r="A532" t="b">
        <v>1</v>
      </c>
      <c r="B532" s="2" t="str">
        <f>'Overzicht '!D102</f>
        <v>is bereid om zich extra in te zetten bij bewegingsonderwijs</v>
      </c>
    </row>
    <row r="533" spans="1:2" x14ac:dyDescent="0.2">
      <c r="A533" t="b">
        <v>0</v>
      </c>
      <c r="B533" s="10"/>
    </row>
    <row r="534" spans="1:2" x14ac:dyDescent="0.2">
      <c r="A534" t="b">
        <v>1</v>
      </c>
      <c r="B534" s="2" t="str">
        <f>'Overzicht '!E102</f>
        <v>doet naar vermogen mee met gymnastiek en zoekt geen uitvluchten</v>
      </c>
    </row>
    <row r="535" spans="1:2" x14ac:dyDescent="0.2">
      <c r="A535" t="b">
        <v>0</v>
      </c>
      <c r="B535" s="10"/>
    </row>
    <row r="536" spans="1:2" x14ac:dyDescent="0.2">
      <c r="A536" t="b">
        <v>1</v>
      </c>
      <c r="B536" s="2" t="str">
        <f>'Overzicht '!F102</f>
        <v>doet moeite om zijn handschrift leesbaar te maken</v>
      </c>
    </row>
    <row r="537" spans="1:2" x14ac:dyDescent="0.2">
      <c r="A537" t="b">
        <v>0</v>
      </c>
      <c r="B537" s="26"/>
    </row>
    <row r="538" spans="1:2" x14ac:dyDescent="0.2">
      <c r="A538" t="b">
        <v>1</v>
      </c>
      <c r="B538" s="2" t="str">
        <f>'Overzicht '!G102</f>
        <v>gebruikt de handvatten vanuit de RT in de andere lessen</v>
      </c>
    </row>
    <row r="539" spans="1:2" x14ac:dyDescent="0.2">
      <c r="A539" t="b">
        <v>0</v>
      </c>
      <c r="B539" s="2"/>
    </row>
    <row r="540" spans="1:2" x14ac:dyDescent="0.2">
      <c r="A540" t="b">
        <v>1</v>
      </c>
      <c r="B540" s="2" t="str">
        <f>'Overzicht '!H102</f>
        <v>maakt voldoende gebruik van hulpmiddelen</v>
      </c>
    </row>
    <row r="541" spans="1:2" x14ac:dyDescent="0.2">
      <c r="A541" t="b">
        <v>0</v>
      </c>
      <c r="B541" s="2"/>
    </row>
    <row r="542" spans="1:2" x14ac:dyDescent="0.2">
      <c r="A542" t="b">
        <v>1</v>
      </c>
      <c r="B542" s="2" t="str">
        <f>'Overzicht '!I102</f>
        <v>zet door ondanks een beperking</v>
      </c>
    </row>
    <row r="543" spans="1:2" x14ac:dyDescent="0.2">
      <c r="A543" t="b">
        <v>0</v>
      </c>
    </row>
    <row r="544" spans="1:2" x14ac:dyDescent="0.2">
      <c r="A544" t="b">
        <v>1</v>
      </c>
      <c r="B544" s="2" t="str">
        <f>'Overzicht '!D104</f>
        <v>vraagt hulp bij tekenopdrachten</v>
      </c>
    </row>
    <row r="545" spans="1:2" x14ac:dyDescent="0.2">
      <c r="A545" t="b">
        <v>0</v>
      </c>
      <c r="B545" s="10"/>
    </row>
    <row r="546" spans="1:2" x14ac:dyDescent="0.2">
      <c r="A546" t="b">
        <v>1</v>
      </c>
      <c r="B546" s="2" t="str">
        <f>'Overzicht '!E104</f>
        <v>weet zich te orienteren, waardoor hij op tijd op de juiste plek is</v>
      </c>
    </row>
    <row r="547" spans="1:2" x14ac:dyDescent="0.2">
      <c r="A547" t="b">
        <v>0</v>
      </c>
      <c r="B547" s="10"/>
    </row>
    <row r="548" spans="1:2" x14ac:dyDescent="0.2">
      <c r="A548" t="b">
        <v>1</v>
      </c>
      <c r="B548" s="2" t="str">
        <f>'Overzicht '!F104</f>
        <v>gebruikt de handvatten vanuit de RT in de andere lessen</v>
      </c>
    </row>
    <row r="549" spans="1:2" x14ac:dyDescent="0.2">
      <c r="A549" t="b">
        <v>0</v>
      </c>
      <c r="B549" s="26"/>
    </row>
    <row r="550" spans="1:2" x14ac:dyDescent="0.2">
      <c r="A550" t="b">
        <v>1</v>
      </c>
      <c r="B550" s="2" t="str">
        <f>'Overzicht '!G104</f>
        <v>kan aangeven hoe laat het ongeveer is of  hoe lang iets nog duurt</v>
      </c>
    </row>
    <row r="551" spans="1:2" x14ac:dyDescent="0.2">
      <c r="A551" t="b">
        <v>0</v>
      </c>
      <c r="B551" s="2"/>
    </row>
    <row r="552" spans="1:2" x14ac:dyDescent="0.2">
      <c r="A552" t="b">
        <v>1</v>
      </c>
      <c r="B552" s="2" t="str">
        <f>'Overzicht '!H104</f>
        <v>kan een opdracht volgens voorgesteld plan uitvoeren</v>
      </c>
    </row>
    <row r="553" spans="1:2" x14ac:dyDescent="0.2">
      <c r="A553" t="b">
        <v>0</v>
      </c>
      <c r="B553" s="2"/>
    </row>
    <row r="554" spans="1:2" x14ac:dyDescent="0.2">
      <c r="A554" t="b">
        <v>1</v>
      </c>
      <c r="B554" s="2" t="str">
        <f>'Overzicht '!I104</f>
        <v>kan zich orienteren, weet overzichtelijk zijn werk in te delen</v>
      </c>
    </row>
    <row r="555" spans="1:2" x14ac:dyDescent="0.2">
      <c r="A555" t="b">
        <v>0</v>
      </c>
    </row>
    <row r="558" spans="1:2" x14ac:dyDescent="0.2">
      <c r="B558" s="2"/>
    </row>
    <row r="559" spans="1:2" x14ac:dyDescent="0.2">
      <c r="B559" s="10"/>
    </row>
    <row r="560" spans="1:2" x14ac:dyDescent="0.2">
      <c r="B560" s="2"/>
    </row>
    <row r="561" spans="2:2" x14ac:dyDescent="0.2">
      <c r="B561" s="10"/>
    </row>
    <row r="562" spans="2:2" x14ac:dyDescent="0.2">
      <c r="B562" s="2"/>
    </row>
    <row r="563" spans="2:2" x14ac:dyDescent="0.2">
      <c r="B563" s="26"/>
    </row>
    <row r="564" spans="2:2" x14ac:dyDescent="0.2">
      <c r="B564" s="2"/>
    </row>
    <row r="565" spans="2:2" x14ac:dyDescent="0.2">
      <c r="B565" s="2"/>
    </row>
    <row r="566" spans="2:2" x14ac:dyDescent="0.2">
      <c r="B566" s="2"/>
    </row>
    <row r="567" spans="2:2" x14ac:dyDescent="0.2">
      <c r="B567" s="2"/>
    </row>
    <row r="568" spans="2:2" x14ac:dyDescent="0.2">
      <c r="B568" s="2"/>
    </row>
    <row r="570" spans="2:2" x14ac:dyDescent="0.2">
      <c r="B570" s="2"/>
    </row>
    <row r="571" spans="2:2" x14ac:dyDescent="0.2">
      <c r="B571" s="10"/>
    </row>
    <row r="572" spans="2:2" x14ac:dyDescent="0.2">
      <c r="B572" s="2"/>
    </row>
    <row r="573" spans="2:2" x14ac:dyDescent="0.2">
      <c r="B573" s="10"/>
    </row>
    <row r="574" spans="2:2" x14ac:dyDescent="0.2">
      <c r="B574" s="2"/>
    </row>
    <row r="575" spans="2:2" x14ac:dyDescent="0.2">
      <c r="B575" s="26"/>
    </row>
    <row r="576" spans="2:2" x14ac:dyDescent="0.2">
      <c r="B576" s="2"/>
    </row>
    <row r="577" spans="2:2" x14ac:dyDescent="0.2">
      <c r="B577" s="2"/>
    </row>
    <row r="578" spans="2:2" x14ac:dyDescent="0.2">
      <c r="B578" s="2"/>
    </row>
    <row r="579" spans="2:2" x14ac:dyDescent="0.2">
      <c r="B579" s="2"/>
    </row>
    <row r="580" spans="2:2" x14ac:dyDescent="0.2">
      <c r="B580" s="2"/>
    </row>
    <row r="582" spans="2:2" x14ac:dyDescent="0.2">
      <c r="B582" s="2"/>
    </row>
    <row r="583" spans="2:2" x14ac:dyDescent="0.2">
      <c r="B583" s="10"/>
    </row>
    <row r="584" spans="2:2" x14ac:dyDescent="0.2">
      <c r="B584" s="2"/>
    </row>
    <row r="585" spans="2:2" x14ac:dyDescent="0.2">
      <c r="B585" s="10"/>
    </row>
    <row r="586" spans="2:2" x14ac:dyDescent="0.2">
      <c r="B586" s="2"/>
    </row>
    <row r="587" spans="2:2" x14ac:dyDescent="0.2">
      <c r="B587" s="26"/>
    </row>
    <row r="588" spans="2:2" x14ac:dyDescent="0.2">
      <c r="B588" s="2"/>
    </row>
    <row r="589" spans="2:2" x14ac:dyDescent="0.2">
      <c r="B589" s="2"/>
    </row>
    <row r="590" spans="2:2" x14ac:dyDescent="0.2">
      <c r="B590" s="2"/>
    </row>
    <row r="591" spans="2:2" x14ac:dyDescent="0.2">
      <c r="B591" s="2"/>
    </row>
    <row r="592" spans="2:2" x14ac:dyDescent="0.2">
      <c r="B592" s="2"/>
    </row>
    <row r="594" spans="2:2" x14ac:dyDescent="0.2">
      <c r="B594" s="2"/>
    </row>
    <row r="595" spans="2:2" x14ac:dyDescent="0.2">
      <c r="B595" s="10"/>
    </row>
    <row r="596" spans="2:2" x14ac:dyDescent="0.2">
      <c r="B596" s="2"/>
    </row>
    <row r="597" spans="2:2" x14ac:dyDescent="0.2">
      <c r="B597" s="10"/>
    </row>
    <row r="598" spans="2:2" x14ac:dyDescent="0.2">
      <c r="B598" s="2"/>
    </row>
    <row r="599" spans="2:2" x14ac:dyDescent="0.2">
      <c r="B599" s="26"/>
    </row>
    <row r="600" spans="2:2" x14ac:dyDescent="0.2">
      <c r="B600" s="2"/>
    </row>
    <row r="601" spans="2:2" x14ac:dyDescent="0.2">
      <c r="B601" s="2"/>
    </row>
    <row r="602" spans="2:2" x14ac:dyDescent="0.2">
      <c r="B602" s="2"/>
    </row>
    <row r="603" spans="2:2" x14ac:dyDescent="0.2">
      <c r="B603" s="2"/>
    </row>
    <row r="604" spans="2:2" x14ac:dyDescent="0.2">
      <c r="B604" s="2"/>
    </row>
  </sheetData>
  <customSheetViews>
    <customSheetView guid="{B50381DA-06DA-4286-99A4-CB6DE67AD1EB}" state="hidden" topLeftCell="A535">
      <selection activeCell="B563" sqref="B563"/>
    </customSheetView>
  </customSheetViews>
  <mergeCells count="1">
    <mergeCell ref="A2:B2"/>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3">
    <tabColor indexed="52"/>
    <pageSetUpPr autoPageBreaks="0"/>
  </sheetPr>
  <dimension ref="A1:CQ69"/>
  <sheetViews>
    <sheetView showGridLines="0" showRowColHeaders="0" showZeros="0" showOutlineSymbols="0" topLeftCell="A2" zoomScale="60" zoomScaleNormal="60" zoomScaleSheetLayoutView="50" workbookViewId="0">
      <pane xSplit="1" ySplit="3" topLeftCell="B5" activePane="bottomRight" state="frozen"/>
      <selection activeCell="O64" sqref="D7:O64"/>
      <selection pane="topRight" activeCell="O64" sqref="D7:O64"/>
      <selection pane="bottomLeft" activeCell="O64" sqref="D7:O64"/>
      <selection pane="bottomRight" activeCell="I5" sqref="I5"/>
    </sheetView>
  </sheetViews>
  <sheetFormatPr defaultColWidth="0" defaultRowHeight="12.75" zeroHeight="1" x14ac:dyDescent="0.2"/>
  <cols>
    <col min="1" max="1" width="41.42578125" style="9" bestFit="1" customWidth="1"/>
    <col min="2" max="2" width="3.7109375" style="9" customWidth="1"/>
    <col min="3" max="3" width="3.7109375" style="9" hidden="1" customWidth="1"/>
    <col min="4" max="4" width="10.85546875" style="9" hidden="1" customWidth="1"/>
    <col min="5" max="10" width="19.7109375" style="9" customWidth="1"/>
    <col min="11" max="11" width="3.7109375" style="9" customWidth="1"/>
    <col min="12" max="12" width="3.7109375" style="9" hidden="1" customWidth="1"/>
    <col min="13" max="13" width="10.85546875" style="9" hidden="1" customWidth="1"/>
    <col min="14" max="19" width="19.7109375" style="9" hidden="1" customWidth="1"/>
    <col min="20" max="21" width="3.7109375" style="9" hidden="1" customWidth="1"/>
    <col min="22" max="22" width="10.7109375" style="9" hidden="1" customWidth="1"/>
    <col min="23" max="28" width="19.7109375" style="9" hidden="1" customWidth="1"/>
    <col min="29" max="30" width="3.7109375" style="9" hidden="1" customWidth="1"/>
    <col min="31" max="31" width="10.7109375" style="9" hidden="1" customWidth="1"/>
    <col min="32" max="37" width="19.7109375" style="9" hidden="1" customWidth="1"/>
    <col min="38" max="39" width="3.7109375" style="9" hidden="1" customWidth="1"/>
    <col min="40" max="40" width="10.7109375" style="9" hidden="1" customWidth="1"/>
    <col min="41" max="46" width="19.7109375" style="9" hidden="1" customWidth="1"/>
    <col min="47" max="48" width="3.7109375" style="9" hidden="1" customWidth="1"/>
    <col min="49" max="49" width="10.7109375" style="9" hidden="1" customWidth="1"/>
    <col min="50" max="55" width="19.7109375" style="9" hidden="1" customWidth="1"/>
    <col min="56" max="57" width="3.7109375" style="9" hidden="1" customWidth="1"/>
    <col min="58" max="58" width="10.7109375" style="9" hidden="1" customWidth="1"/>
    <col min="59" max="64" width="19.7109375" style="9" hidden="1" customWidth="1"/>
    <col min="65" max="66" width="3.7109375" style="9" hidden="1" customWidth="1"/>
    <col min="67" max="67" width="10.7109375" style="9" hidden="1" customWidth="1"/>
    <col min="68" max="73" width="19.7109375" style="9" hidden="1" customWidth="1"/>
    <col min="74" max="75" width="3.7109375" style="9" hidden="1" customWidth="1"/>
    <col min="76" max="76" width="10.7109375" style="9" hidden="1" customWidth="1"/>
    <col min="77" max="82" width="19.7109375" style="9" hidden="1" customWidth="1"/>
    <col min="83" max="84" width="3.7109375" style="9" hidden="1" customWidth="1"/>
    <col min="85" max="85" width="10.7109375" style="9" hidden="1" customWidth="1"/>
    <col min="86" max="91" width="19.7109375" style="9" hidden="1" customWidth="1"/>
    <col min="92" max="93" width="3.7109375" style="9" hidden="1" customWidth="1"/>
    <col min="94" max="95" width="9.140625" style="9" hidden="1" customWidth="1"/>
    <col min="96" max="16384" width="0" style="9" hidden="1"/>
  </cols>
  <sheetData>
    <row r="1" spans="1:93" s="43" customFormat="1" hidden="1" x14ac:dyDescent="0.2">
      <c r="A1" s="255" t="s">
        <v>284</v>
      </c>
      <c r="B1" s="255"/>
      <c r="C1" s="253">
        <f>SUM(C5:C54)</f>
        <v>0</v>
      </c>
      <c r="D1" s="253"/>
      <c r="E1" s="253"/>
      <c r="F1" s="253"/>
      <c r="G1" s="253"/>
      <c r="H1" s="253"/>
      <c r="I1" s="253"/>
      <c r="J1" s="253"/>
      <c r="K1" s="70"/>
      <c r="L1" s="70">
        <f>SUM(L5:L54)</f>
        <v>0</v>
      </c>
      <c r="M1" s="70"/>
      <c r="N1" s="70"/>
      <c r="O1" s="70"/>
      <c r="P1" s="70"/>
      <c r="Q1" s="70"/>
      <c r="R1" s="70"/>
      <c r="S1" s="70"/>
      <c r="T1" s="70"/>
      <c r="U1" s="70">
        <f>SUM(U5:U54)</f>
        <v>0</v>
      </c>
      <c r="V1" s="70"/>
      <c r="W1" s="70"/>
      <c r="X1" s="70"/>
      <c r="Y1" s="70"/>
      <c r="Z1" s="70"/>
      <c r="AA1" s="70"/>
      <c r="AB1" s="70"/>
      <c r="AC1" s="70"/>
      <c r="AD1" s="70">
        <f>SUM(AD5:AD54)</f>
        <v>0</v>
      </c>
      <c r="AE1" s="70"/>
      <c r="AF1" s="70"/>
      <c r="AG1" s="70"/>
      <c r="AH1" s="70"/>
      <c r="AI1" s="70"/>
      <c r="AJ1" s="70"/>
      <c r="AK1" s="70"/>
      <c r="AL1" s="70"/>
      <c r="AM1" s="70">
        <f>SUM(AM5:AM54)</f>
        <v>0</v>
      </c>
      <c r="AN1" s="70"/>
      <c r="AO1" s="70"/>
      <c r="AP1" s="70"/>
      <c r="AQ1" s="70"/>
      <c r="AR1" s="70"/>
      <c r="AS1" s="70"/>
      <c r="AT1" s="70"/>
      <c r="AU1" s="70"/>
      <c r="AV1" s="70">
        <f>SUM(AV5:AV54)</f>
        <v>0</v>
      </c>
      <c r="AW1" s="70"/>
      <c r="AX1" s="70"/>
      <c r="AY1" s="70"/>
      <c r="AZ1" s="70"/>
      <c r="BA1" s="70"/>
      <c r="BB1" s="70"/>
      <c r="BC1" s="70"/>
      <c r="BD1" s="70"/>
      <c r="BE1" s="70">
        <f>SUM(BE5:BE54)</f>
        <v>0</v>
      </c>
      <c r="BF1" s="70"/>
      <c r="BG1" s="70"/>
      <c r="BH1" s="70"/>
      <c r="BI1" s="70"/>
      <c r="BJ1" s="70"/>
      <c r="BK1" s="70"/>
      <c r="BL1" s="70"/>
      <c r="BM1" s="70"/>
      <c r="BN1" s="70">
        <f>SUM(BN5:BN54)</f>
        <v>0</v>
      </c>
      <c r="BO1" s="70"/>
      <c r="BP1" s="70"/>
      <c r="BQ1" s="70"/>
      <c r="BR1" s="70"/>
      <c r="BS1" s="70"/>
      <c r="BT1" s="70"/>
      <c r="BU1" s="70"/>
      <c r="BV1" s="70"/>
      <c r="BW1" s="70">
        <f>SUM(BW5:BW54)</f>
        <v>0</v>
      </c>
      <c r="BX1" s="70"/>
      <c r="BY1" s="70"/>
      <c r="BZ1" s="70"/>
      <c r="CA1" s="70"/>
      <c r="CB1" s="70"/>
      <c r="CC1" s="70"/>
      <c r="CD1" s="70"/>
      <c r="CE1" s="70"/>
      <c r="CF1" s="70">
        <f>SUM(CF5:CF54)</f>
        <v>0</v>
      </c>
      <c r="CG1" s="70"/>
      <c r="CH1" s="70"/>
      <c r="CI1" s="70"/>
      <c r="CJ1" s="70"/>
      <c r="CK1" s="70"/>
      <c r="CL1" s="70"/>
      <c r="CM1" s="70"/>
      <c r="CN1" s="70"/>
      <c r="CO1" s="70"/>
    </row>
    <row r="2" spans="1:93" s="43" customFormat="1" ht="13.5" thickBot="1" x14ac:dyDescent="0.25">
      <c r="A2" s="261"/>
      <c r="B2" s="261"/>
      <c r="C2" s="259"/>
      <c r="D2" s="259"/>
      <c r="E2" s="259"/>
      <c r="F2" s="259"/>
      <c r="G2" s="259"/>
      <c r="H2" s="259"/>
      <c r="I2" s="259"/>
      <c r="J2" s="259"/>
      <c r="K2" s="259"/>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row>
    <row r="3" spans="1:93" ht="52.5" customHeight="1" thickBot="1" x14ac:dyDescent="0.25">
      <c r="A3" s="254" t="s">
        <v>799</v>
      </c>
      <c r="B3" s="428"/>
      <c r="C3" s="219"/>
      <c r="D3" s="219"/>
      <c r="E3" s="315">
        <f>Naam!$E$10</f>
        <v>0</v>
      </c>
      <c r="F3" s="316">
        <f>Naam!$F$10</f>
        <v>0</v>
      </c>
      <c r="G3" s="317"/>
      <c r="H3" s="318">
        <f>Naam!$C$10</f>
        <v>0</v>
      </c>
      <c r="I3" s="319">
        <f ca="1">TODAY()</f>
        <v>43115</v>
      </c>
      <c r="J3" s="320"/>
      <c r="K3" s="414"/>
      <c r="L3" s="188">
        <f>Naam!$E11</f>
        <v>0</v>
      </c>
      <c r="M3" s="188"/>
      <c r="N3" s="242"/>
      <c r="O3" s="243"/>
      <c r="P3" s="191"/>
      <c r="Q3" s="192"/>
      <c r="R3" s="191"/>
      <c r="S3" s="191"/>
      <c r="T3" s="191"/>
      <c r="U3" s="244"/>
      <c r="V3" s="244"/>
      <c r="W3" s="242"/>
      <c r="X3" s="243"/>
      <c r="Y3" s="191"/>
      <c r="Z3" s="192"/>
      <c r="AA3" s="245"/>
      <c r="AB3" s="191"/>
      <c r="AC3" s="244"/>
      <c r="AD3" s="191"/>
      <c r="AE3" s="191"/>
      <c r="AF3" s="242"/>
      <c r="AG3" s="243"/>
      <c r="AH3" s="191"/>
      <c r="AI3" s="192"/>
      <c r="AJ3" s="245"/>
      <c r="AK3" s="191"/>
      <c r="AL3" s="191"/>
      <c r="AM3" s="191"/>
      <c r="AN3" s="191"/>
      <c r="AO3" s="242"/>
      <c r="AP3" s="243"/>
      <c r="AQ3" s="191"/>
      <c r="AR3" s="192"/>
      <c r="AS3" s="245"/>
      <c r="AT3" s="191"/>
      <c r="AU3" s="191"/>
      <c r="AV3" s="191"/>
      <c r="AW3" s="191"/>
      <c r="AX3" s="242"/>
      <c r="AY3" s="243"/>
      <c r="AZ3" s="191"/>
      <c r="BA3" s="192"/>
      <c r="BB3" s="245"/>
      <c r="BC3" s="191"/>
      <c r="BD3" s="191"/>
      <c r="BE3" s="191"/>
      <c r="BF3" s="191"/>
      <c r="BG3" s="242"/>
      <c r="BH3" s="243"/>
      <c r="BI3" s="191"/>
      <c r="BJ3" s="192"/>
      <c r="BK3" s="245"/>
      <c r="BL3" s="191"/>
      <c r="BM3" s="191"/>
      <c r="BN3" s="191"/>
      <c r="BO3" s="191"/>
      <c r="BP3" s="242"/>
      <c r="BQ3" s="243"/>
      <c r="BR3" s="191"/>
      <c r="BS3" s="192"/>
      <c r="BT3" s="245"/>
      <c r="BU3" s="191"/>
      <c r="BV3" s="191"/>
      <c r="BW3" s="191"/>
      <c r="BX3" s="191"/>
      <c r="BY3" s="242"/>
      <c r="BZ3" s="243"/>
      <c r="CA3" s="191"/>
      <c r="CB3" s="192"/>
      <c r="CC3" s="245"/>
      <c r="CD3" s="191"/>
      <c r="CE3" s="191"/>
      <c r="CF3" s="191"/>
      <c r="CG3" s="191"/>
      <c r="CH3" s="242"/>
      <c r="CI3" s="243"/>
      <c r="CJ3" s="191"/>
      <c r="CK3" s="192"/>
      <c r="CL3" s="245"/>
      <c r="CM3" s="191"/>
      <c r="CN3" s="188"/>
      <c r="CO3" s="188"/>
    </row>
    <row r="4" spans="1:93" ht="16.5" customHeight="1" thickBot="1" x14ac:dyDescent="0.25">
      <c r="A4" s="217" t="s">
        <v>339</v>
      </c>
      <c r="B4" s="429"/>
      <c r="C4" s="227"/>
      <c r="D4" s="227"/>
      <c r="E4" s="430"/>
      <c r="F4" s="227"/>
      <c r="G4" s="227"/>
      <c r="H4" s="227"/>
      <c r="I4" s="430"/>
      <c r="J4" s="227"/>
      <c r="K4" s="227"/>
      <c r="L4" s="8"/>
      <c r="M4" s="8"/>
      <c r="N4" s="246"/>
      <c r="O4" s="246"/>
      <c r="P4" s="246"/>
      <c r="Q4" s="246"/>
      <c r="R4" s="247"/>
      <c r="S4" s="246"/>
      <c r="T4" s="246"/>
      <c r="U4" s="246"/>
      <c r="V4" s="246"/>
      <c r="W4" s="246"/>
      <c r="X4" s="246"/>
      <c r="Y4" s="246"/>
      <c r="Z4" s="246"/>
      <c r="AA4" s="247"/>
      <c r="AB4" s="246"/>
      <c r="AC4" s="246"/>
      <c r="AD4" s="246"/>
      <c r="AE4" s="246"/>
      <c r="AF4" s="246"/>
      <c r="AG4" s="246"/>
      <c r="AH4" s="246"/>
      <c r="AI4" s="246"/>
      <c r="AJ4" s="248"/>
      <c r="AK4" s="246"/>
      <c r="AL4" s="246"/>
      <c r="AM4" s="246"/>
      <c r="AN4" s="246"/>
      <c r="AO4" s="246"/>
      <c r="AP4" s="246"/>
      <c r="AQ4" s="246"/>
      <c r="AR4" s="246"/>
      <c r="AS4" s="248"/>
      <c r="AT4" s="246"/>
      <c r="AU4" s="246"/>
      <c r="AV4" s="246"/>
      <c r="AW4" s="246"/>
      <c r="AX4" s="246"/>
      <c r="AY4" s="246"/>
      <c r="AZ4" s="246"/>
      <c r="BA4" s="246"/>
      <c r="BB4" s="248"/>
      <c r="BC4" s="246"/>
      <c r="BD4" s="246"/>
      <c r="BE4" s="246"/>
      <c r="BF4" s="246"/>
      <c r="BG4" s="246"/>
      <c r="BH4" s="246"/>
      <c r="BI4" s="246"/>
      <c r="BJ4" s="246"/>
      <c r="BK4" s="248"/>
      <c r="BL4" s="246"/>
      <c r="BM4" s="246"/>
      <c r="BN4" s="246"/>
      <c r="BO4" s="246"/>
      <c r="BP4" s="246"/>
      <c r="BQ4" s="246"/>
      <c r="BR4" s="246"/>
      <c r="BS4" s="246"/>
      <c r="BT4" s="248"/>
      <c r="BU4" s="246"/>
      <c r="BV4" s="246"/>
      <c r="BW4" s="246"/>
      <c r="BX4" s="246"/>
      <c r="BY4" s="246"/>
      <c r="BZ4" s="246"/>
      <c r="CA4" s="246"/>
      <c r="CB4" s="246"/>
      <c r="CC4" s="248"/>
      <c r="CD4" s="246"/>
      <c r="CE4" s="246"/>
      <c r="CF4" s="246"/>
      <c r="CG4" s="246"/>
      <c r="CH4" s="246"/>
      <c r="CI4" s="246"/>
      <c r="CJ4" s="246"/>
      <c r="CK4" s="246"/>
      <c r="CL4" s="248"/>
      <c r="CM4" s="246"/>
      <c r="CN4" s="8"/>
      <c r="CO4" s="8"/>
    </row>
    <row r="5" spans="1:93" ht="50.1" customHeight="1" x14ac:dyDescent="0.2">
      <c r="A5" s="185" t="s">
        <v>178</v>
      </c>
      <c r="B5" s="428"/>
      <c r="C5" s="227">
        <f>SUM(COUNTIF('Gedragssignaleringslijsten v1'!C8,"X"),COUNTIF('v2'!C8,"X"),COUNTIF('v3'!C8,"X"),COUNTIF('v4'!C8,"X"),COUNTIF('v5'!C8,"X"),COUNTIF('v6'!C8,"X"),COUNTIF('v7'!C8,"X"),COUNTIF('v8'!C8,"X"),COUNTIF('v9'!C8,"X"),COUNTIF('v10'!C8,"X"),COUNTIF(ouders!C8,"X"),COUNTIF(leerling!C8,"X"),COUNTIF('v13'!C8,"X"),COUNTIF('v14'!C8,"X"),COUNTIF('v15'!C8,"X"))</f>
        <v>0</v>
      </c>
      <c r="D5" s="122" t="b">
        <f t="shared" ref="D5:D17" si="0">IF(C5&gt;C$1/30, TRUE)</f>
        <v>0</v>
      </c>
      <c r="E5" s="363" t="str">
        <f>IF(D5=FALSE,"",VLOOKUP(D5,lijst2!$A4:'lijst2'!$B5,2,TRUE))</f>
        <v/>
      </c>
      <c r="F5" s="364" t="str">
        <f>IF(D5=FALSE,"",VLOOKUP(D5,lijst2!$A6:'lijst2'!$B7,2,TRUE))</f>
        <v/>
      </c>
      <c r="G5" s="364" t="str">
        <f>IF(D5=FALSE,"",VLOOKUP(D5,lijst2!$A8:'lijst2'!$B9,2,TRUE))</f>
        <v/>
      </c>
      <c r="H5" s="364" t="str">
        <f>IF(D5=FALSE,"",VLOOKUP(D5,lijst2!$A10:'lijst2'!$B11,2,TRUE))</f>
        <v/>
      </c>
      <c r="I5" s="364" t="str">
        <f>IF(D5=FALSE,"",VLOOKUP(D5,lijst2!$A12:'lijst2'!$B13,2,TRUE))</f>
        <v/>
      </c>
      <c r="J5" s="365" t="str">
        <f>IF(D5=FALSE,"",VLOOKUP(D5,lijst2!$A14:'lijst2'!$B15,2,TRUE))</f>
        <v/>
      </c>
      <c r="K5" s="431"/>
      <c r="L5" s="30">
        <f>SUM(COUNTIF('Gedragssignaleringslijsten v1'!D8,"X"),COUNTIF('v2'!D8,"X"),COUNTIF('v3'!D8,"X"),COUNTIF('v4'!D8,"X"),COUNTIF('v5'!D8,"X"),COUNTIF('v6'!D8,"X"),COUNTIF('v7'!D8,"X"),COUNTIF('v8'!D8,"X"),COUNTIF('v9'!D8,"X"),COUNTIF('v10'!D8,"X"),COUNTIF(ouders!D8,"X"),COUNTIF(leerling!D8,"X"),COUNTIF('v13'!D8,"X"),COUNTIF('v14'!D8,"X"),COUNTIF('v15'!D8,"X"))</f>
        <v>0</v>
      </c>
      <c r="M5" s="30" t="b">
        <f t="shared" ref="M5:M17" si="1">IF(L5&gt;L$1/20, TRUE)</f>
        <v>0</v>
      </c>
      <c r="N5" s="249"/>
      <c r="O5" s="249"/>
      <c r="P5" s="249"/>
      <c r="Q5" s="249"/>
      <c r="R5" s="249"/>
      <c r="S5" s="249"/>
      <c r="T5" s="250"/>
      <c r="U5" s="250"/>
      <c r="V5" s="250"/>
      <c r="W5" s="249"/>
      <c r="X5" s="249"/>
      <c r="Y5" s="249"/>
      <c r="Z5" s="249"/>
      <c r="AA5" s="249"/>
      <c r="AB5" s="249"/>
      <c r="AC5" s="250"/>
      <c r="AD5" s="250"/>
      <c r="AE5" s="250"/>
      <c r="AF5" s="249"/>
      <c r="AG5" s="249"/>
      <c r="AH5" s="249"/>
      <c r="AI5" s="249"/>
      <c r="AJ5" s="249"/>
      <c r="AK5" s="249"/>
      <c r="AL5" s="250"/>
      <c r="AM5" s="250"/>
      <c r="AN5" s="250"/>
      <c r="AO5" s="249"/>
      <c r="AP5" s="249"/>
      <c r="AQ5" s="249"/>
      <c r="AR5" s="249"/>
      <c r="AS5" s="249"/>
      <c r="AT5" s="249"/>
      <c r="AU5" s="250"/>
      <c r="AV5" s="250"/>
      <c r="AW5" s="250"/>
      <c r="AX5" s="249"/>
      <c r="AY5" s="249"/>
      <c r="AZ5" s="249"/>
      <c r="BA5" s="249"/>
      <c r="BB5" s="249"/>
      <c r="BC5" s="249"/>
      <c r="BD5" s="250"/>
      <c r="BE5" s="250"/>
      <c r="BF5" s="250"/>
      <c r="BG5" s="249"/>
      <c r="BH5" s="249"/>
      <c r="BI5" s="249"/>
      <c r="BJ5" s="249"/>
      <c r="BK5" s="249"/>
      <c r="BL5" s="249"/>
      <c r="BM5" s="250"/>
      <c r="BN5" s="250"/>
      <c r="BO5" s="250"/>
      <c r="BP5" s="249"/>
      <c r="BQ5" s="249"/>
      <c r="BR5" s="249"/>
      <c r="BS5" s="249"/>
      <c r="BT5" s="249"/>
      <c r="BU5" s="249"/>
      <c r="BV5" s="250"/>
      <c r="BW5" s="250"/>
      <c r="BX5" s="250"/>
      <c r="BY5" s="249"/>
      <c r="BZ5" s="249"/>
      <c r="CA5" s="249"/>
      <c r="CB5" s="249"/>
      <c r="CC5" s="249"/>
      <c r="CD5" s="249"/>
      <c r="CE5" s="250"/>
      <c r="CF5" s="250"/>
      <c r="CG5" s="250"/>
      <c r="CH5" s="249"/>
      <c r="CI5" s="249"/>
      <c r="CJ5" s="249"/>
      <c r="CK5" s="249"/>
      <c r="CL5" s="249"/>
      <c r="CM5" s="249"/>
      <c r="CN5" s="30"/>
      <c r="CO5" s="8"/>
    </row>
    <row r="6" spans="1:93" ht="50.1" customHeight="1" x14ac:dyDescent="0.2">
      <c r="A6" s="186" t="s">
        <v>188</v>
      </c>
      <c r="B6" s="428"/>
      <c r="C6" s="227">
        <f>SUM(COUNTIF('Gedragssignaleringslijsten v1'!C9,"X"),COUNTIF('v2'!C9,"X"),COUNTIF('v3'!C9,"X"),COUNTIF('v4'!C9,"X"),COUNTIF('v5'!C9,"X"),COUNTIF('v6'!C9,"X"),COUNTIF('v7'!C9,"X"),COUNTIF('v8'!C9,"X"),COUNTIF('v9'!C9,"X"),COUNTIF('v10'!C9,"X"),COUNTIF(ouders!C9,"X"),COUNTIF(leerling!C9,"X"),COUNTIF('v13'!C9,"X"),COUNTIF('v14'!C9,"X"),COUNTIF('v15'!C9,"X"))</f>
        <v>0</v>
      </c>
      <c r="D6" s="122" t="b">
        <f t="shared" si="0"/>
        <v>0</v>
      </c>
      <c r="E6" s="366" t="str">
        <f>IF(D6=FALSE,"",VLOOKUP(D6,lijst2!$A16:'lijst2'!$B17,2,TRUE))</f>
        <v/>
      </c>
      <c r="F6" s="367" t="str">
        <f>IF(D6=FALSE,"",VLOOKUP(D6,lijst2!$A18:'lijst2'!$B19,2,TRUE))</f>
        <v/>
      </c>
      <c r="G6" s="367" t="str">
        <f>IF(D6=FALSE,"",VLOOKUP(D6,lijst2!$A20:'lijst2'!$B21,2,TRUE))</f>
        <v/>
      </c>
      <c r="H6" s="367" t="str">
        <f>IF(D6=FALSE,"",VLOOKUP(D6,lijst2!$A22:'lijst2'!$B23,2,TRUE))</f>
        <v/>
      </c>
      <c r="I6" s="367" t="str">
        <f>IF(D6=FALSE,"",VLOOKUP(D6,lijst2!$A24:'lijst2'!$B25,2,TRUE))</f>
        <v/>
      </c>
      <c r="J6" s="368" t="str">
        <f>IF(D6=FALSE,"",VLOOKUP(D6,lijst2!$A26:'lijst2'!$B27,2,TRUE))</f>
        <v/>
      </c>
      <c r="K6" s="230"/>
      <c r="L6" s="30">
        <f>SUM(COUNTIF('Gedragssignaleringslijsten v1'!D9,"X"),COUNTIF('v2'!D9,"X"),COUNTIF('v3'!D9,"X"),COUNTIF('v4'!D9,"X"),COUNTIF('v5'!D9,"X"),COUNTIF('v6'!D9,"X"),COUNTIF('v7'!D9,"X"),COUNTIF('v8'!D9,"X"),COUNTIF('v9'!D9,"X"),COUNTIF('v10'!D9,"X"),COUNTIF(ouders!D9,"X"),COUNTIF(leerling!D9,"X"),COUNTIF('v13'!D9,"X"),COUNTIF('v14'!D9,"X"),COUNTIF('v15'!D9,"X"))</f>
        <v>0</v>
      </c>
      <c r="M6" s="30" t="b">
        <f t="shared" si="1"/>
        <v>0</v>
      </c>
      <c r="N6" s="249"/>
      <c r="O6" s="249"/>
      <c r="P6" s="249"/>
      <c r="Q6" s="249"/>
      <c r="R6" s="249"/>
      <c r="S6" s="249"/>
      <c r="T6" s="250"/>
      <c r="U6" s="250"/>
      <c r="V6" s="250"/>
      <c r="W6" s="249"/>
      <c r="X6" s="249"/>
      <c r="Y6" s="249"/>
      <c r="Z6" s="249"/>
      <c r="AA6" s="249"/>
      <c r="AB6" s="249"/>
      <c r="AC6" s="250"/>
      <c r="AD6" s="250"/>
      <c r="AE6" s="250"/>
      <c r="AF6" s="249"/>
      <c r="AG6" s="249"/>
      <c r="AH6" s="249"/>
      <c r="AI6" s="249"/>
      <c r="AJ6" s="249"/>
      <c r="AK6" s="249"/>
      <c r="AL6" s="250"/>
      <c r="AM6" s="250"/>
      <c r="AN6" s="250"/>
      <c r="AO6" s="249"/>
      <c r="AP6" s="249"/>
      <c r="AQ6" s="249"/>
      <c r="AR6" s="249"/>
      <c r="AS6" s="249"/>
      <c r="AT6" s="249"/>
      <c r="AU6" s="250"/>
      <c r="AV6" s="250"/>
      <c r="AW6" s="250"/>
      <c r="AX6" s="249"/>
      <c r="AY6" s="249"/>
      <c r="AZ6" s="249"/>
      <c r="BA6" s="249"/>
      <c r="BB6" s="249"/>
      <c r="BC6" s="249"/>
      <c r="BD6" s="250"/>
      <c r="BE6" s="250"/>
      <c r="BF6" s="250"/>
      <c r="BG6" s="249"/>
      <c r="BH6" s="249"/>
      <c r="BI6" s="249"/>
      <c r="BJ6" s="249"/>
      <c r="BK6" s="249"/>
      <c r="BL6" s="249"/>
      <c r="BM6" s="250"/>
      <c r="BN6" s="250"/>
      <c r="BO6" s="250"/>
      <c r="BP6" s="249"/>
      <c r="BQ6" s="249"/>
      <c r="BR6" s="249"/>
      <c r="BS6" s="249"/>
      <c r="BT6" s="249"/>
      <c r="BU6" s="249"/>
      <c r="BV6" s="250"/>
      <c r="BW6" s="250"/>
      <c r="BX6" s="250"/>
      <c r="BY6" s="249"/>
      <c r="BZ6" s="249"/>
      <c r="CA6" s="249"/>
      <c r="CB6" s="249"/>
      <c r="CC6" s="249"/>
      <c r="CD6" s="249"/>
      <c r="CE6" s="250"/>
      <c r="CF6" s="250"/>
      <c r="CG6" s="250"/>
      <c r="CH6" s="249"/>
      <c r="CI6" s="249"/>
      <c r="CJ6" s="249"/>
      <c r="CK6" s="249"/>
      <c r="CL6" s="249"/>
      <c r="CM6" s="249"/>
      <c r="CN6" s="30"/>
      <c r="CO6" s="8"/>
    </row>
    <row r="7" spans="1:93" ht="50.1" customHeight="1" x14ac:dyDescent="0.2">
      <c r="A7" s="186" t="s">
        <v>503</v>
      </c>
      <c r="B7" s="428"/>
      <c r="C7" s="227">
        <f>SUM(COUNTIF('Gedragssignaleringslijsten v1'!C10,"X"),COUNTIF('v2'!C10,"X"),COUNTIF('v3'!C10,"X"),COUNTIF('v4'!C10,"X"),COUNTIF('v5'!C10,"X"),COUNTIF('v6'!C10,"X"),COUNTIF('v7'!C10,"X"),COUNTIF('v8'!C10,"X"),COUNTIF('v9'!C10,"X"),COUNTIF('v10'!C10,"X"),COUNTIF(ouders!C10,"X"),COUNTIF(leerling!C10,"X"),COUNTIF('v13'!C10,"X"),COUNTIF('v14'!C10,"X"),COUNTIF('v15'!C10,"X"))</f>
        <v>0</v>
      </c>
      <c r="D7" s="122" t="b">
        <f t="shared" si="0"/>
        <v>0</v>
      </c>
      <c r="E7" s="366" t="str">
        <f>IF(D7=FALSE,"",VLOOKUP(D7,lijst2!$A28:'lijst2'!$B29,2,TRUE))</f>
        <v/>
      </c>
      <c r="F7" s="367" t="str">
        <f>IF(D7=FALSE,"",VLOOKUP(D7,lijst2!$A30:'lijst2'!$B31,2,TRUE))</f>
        <v/>
      </c>
      <c r="G7" s="367" t="str">
        <f>IF(D7=FALSE,"",VLOOKUP(D7,lijst2!$A32:'lijst2'!$B33,2,TRUE))</f>
        <v/>
      </c>
      <c r="H7" s="367" t="str">
        <f>IF(D7=FALSE,"",VLOOKUP(D7,lijst2!$A34:'lijst2'!$B35,2,TRUE))</f>
        <v/>
      </c>
      <c r="I7" s="367" t="str">
        <f>IF(D7=FALSE,"",VLOOKUP(D7,lijst2!$A36:'lijst2'!$B37,2,TRUE))</f>
        <v/>
      </c>
      <c r="J7" s="368" t="str">
        <f>IF(D7=FALSE,"",VLOOKUP(D7,lijst2!$A38:'lijst2'!$B39,2,TRUE))</f>
        <v/>
      </c>
      <c r="K7" s="230"/>
      <c r="L7" s="30">
        <f>SUM(COUNTIF('Gedragssignaleringslijsten v1'!D10,"X"),COUNTIF('v2'!D10,"X"),COUNTIF('v3'!D10,"X"),COUNTIF('v4'!D10,"X"),COUNTIF('v5'!D10,"X"),COUNTIF('v6'!D10,"X"),COUNTIF('v7'!D10,"X"),COUNTIF('v8'!D10,"X"),COUNTIF('v9'!D10,"X"),COUNTIF('v10'!D10,"X"),COUNTIF(ouders!D10,"X"),COUNTIF(leerling!D10,"X"),COUNTIF('v13'!D10,"X"),COUNTIF('v14'!D10,"X"),COUNTIF('v15'!D10,"X"))</f>
        <v>0</v>
      </c>
      <c r="M7" s="30" t="b">
        <f t="shared" si="1"/>
        <v>0</v>
      </c>
      <c r="N7" s="249"/>
      <c r="O7" s="249"/>
      <c r="P7" s="249"/>
      <c r="Q7" s="249"/>
      <c r="R7" s="249"/>
      <c r="S7" s="249"/>
      <c r="T7" s="250"/>
      <c r="U7" s="250"/>
      <c r="V7" s="250"/>
      <c r="W7" s="249"/>
      <c r="X7" s="249"/>
      <c r="Y7" s="249"/>
      <c r="Z7" s="249"/>
      <c r="AA7" s="249"/>
      <c r="AB7" s="249"/>
      <c r="AC7" s="250"/>
      <c r="AD7" s="250"/>
      <c r="AE7" s="250"/>
      <c r="AF7" s="249"/>
      <c r="AG7" s="249"/>
      <c r="AH7" s="249"/>
      <c r="AI7" s="249"/>
      <c r="AJ7" s="249"/>
      <c r="AK7" s="249"/>
      <c r="AL7" s="250"/>
      <c r="AM7" s="250"/>
      <c r="AN7" s="250"/>
      <c r="AO7" s="249"/>
      <c r="AP7" s="249"/>
      <c r="AQ7" s="249"/>
      <c r="AR7" s="249"/>
      <c r="AS7" s="249"/>
      <c r="AT7" s="249"/>
      <c r="AU7" s="250"/>
      <c r="AV7" s="250"/>
      <c r="AW7" s="250"/>
      <c r="AX7" s="249"/>
      <c r="AY7" s="249"/>
      <c r="AZ7" s="249"/>
      <c r="BA7" s="249"/>
      <c r="BB7" s="249"/>
      <c r="BC7" s="249"/>
      <c r="BD7" s="250"/>
      <c r="BE7" s="250"/>
      <c r="BF7" s="250"/>
      <c r="BG7" s="249"/>
      <c r="BH7" s="249"/>
      <c r="BI7" s="249"/>
      <c r="BJ7" s="249"/>
      <c r="BK7" s="249"/>
      <c r="BL7" s="249"/>
      <c r="BM7" s="250"/>
      <c r="BN7" s="250"/>
      <c r="BO7" s="250"/>
      <c r="BP7" s="249"/>
      <c r="BQ7" s="249"/>
      <c r="BR7" s="249"/>
      <c r="BS7" s="249"/>
      <c r="BT7" s="249"/>
      <c r="BU7" s="249"/>
      <c r="BV7" s="250"/>
      <c r="BW7" s="250"/>
      <c r="BX7" s="250"/>
      <c r="BY7" s="249"/>
      <c r="BZ7" s="249"/>
      <c r="CA7" s="249"/>
      <c r="CB7" s="249"/>
      <c r="CC7" s="249"/>
      <c r="CD7" s="249"/>
      <c r="CE7" s="250"/>
      <c r="CF7" s="250"/>
      <c r="CG7" s="250"/>
      <c r="CH7" s="249"/>
      <c r="CI7" s="249"/>
      <c r="CJ7" s="249"/>
      <c r="CK7" s="249"/>
      <c r="CL7" s="249"/>
      <c r="CM7" s="249"/>
      <c r="CN7" s="30"/>
      <c r="CO7" s="8"/>
    </row>
    <row r="8" spans="1:93" ht="50.1" customHeight="1" x14ac:dyDescent="0.2">
      <c r="A8" s="186" t="s">
        <v>534</v>
      </c>
      <c r="B8" s="428"/>
      <c r="C8" s="227">
        <f>SUM(COUNTIF('Gedragssignaleringslijsten v1'!C11,"X"),COUNTIF('v2'!C11,"X"),COUNTIF('v3'!C11,"X"),COUNTIF('v4'!C11,"X"),COUNTIF('v5'!C11,"X"),COUNTIF('v6'!C11,"X"),COUNTIF('v7'!C11,"X"),COUNTIF('v8'!C11,"X"),COUNTIF('v9'!C11,"X"),COUNTIF('v10'!C11,"X"),COUNTIF(ouders!C11,"X"),COUNTIF(leerling!C11,"X"),COUNTIF('v13'!C11,"X"),COUNTIF('v14'!C11,"X"),COUNTIF('v15'!C11,"X"))</f>
        <v>0</v>
      </c>
      <c r="D8" s="122" t="b">
        <f t="shared" si="0"/>
        <v>0</v>
      </c>
      <c r="E8" s="366" t="str">
        <f>IF(D8=FALSE,"",VLOOKUP(D8,lijst2!$A40:'lijst2'!$B41,2,TRUE))</f>
        <v/>
      </c>
      <c r="F8" s="367" t="str">
        <f>IF(D8=FALSE,"",VLOOKUP(D8,lijst2!$A42:'lijst2'!$B43,2,TRUE))</f>
        <v/>
      </c>
      <c r="G8" s="367" t="str">
        <f>IF(D8=FALSE,"",VLOOKUP(D8,lijst2!$A44:'lijst2'!$B45,2,TRUE))</f>
        <v/>
      </c>
      <c r="H8" s="367" t="str">
        <f>IF(D8=FALSE,"",VLOOKUP(D8,lijst2!$A46:'lijst2'!$B47,2,TRUE))</f>
        <v/>
      </c>
      <c r="I8" s="367" t="str">
        <f>IF(D8=FALSE,"",VLOOKUP(D8,lijst2!$A48:'lijst2'!$B49,2,TRUE))</f>
        <v/>
      </c>
      <c r="J8" s="368" t="str">
        <f>IF(D8=FALSE,"",VLOOKUP(D8,lijst2!$A50:'lijst2'!$B51,2,TRUE))</f>
        <v/>
      </c>
      <c r="K8" s="432"/>
      <c r="L8" s="30">
        <f>SUM(COUNTIF('Gedragssignaleringslijsten v1'!D11,"X"),COUNTIF('v2'!D11,"X"),COUNTIF('v3'!D11,"X"),COUNTIF('v4'!D11,"X"),COUNTIF('v5'!D11,"X"),COUNTIF('v6'!D11,"X"),COUNTIF('v7'!D11,"X"),COUNTIF('v8'!D11,"X"),COUNTIF('v9'!D11,"X"),COUNTIF('v10'!D11,"X"),COUNTIF(ouders!D11,"X"),COUNTIF(leerling!D11,"X"),COUNTIF('v13'!D11,"X"),COUNTIF('v14'!D11,"X"),COUNTIF('v15'!D11,"X"))</f>
        <v>0</v>
      </c>
      <c r="M8" s="30" t="b">
        <f t="shared" si="1"/>
        <v>0</v>
      </c>
      <c r="N8" s="249"/>
      <c r="O8" s="249"/>
      <c r="P8" s="249"/>
      <c r="Q8" s="249"/>
      <c r="R8" s="249"/>
      <c r="S8" s="249"/>
      <c r="T8" s="250"/>
      <c r="U8" s="250"/>
      <c r="V8" s="250"/>
      <c r="W8" s="249"/>
      <c r="X8" s="249"/>
      <c r="Y8" s="249"/>
      <c r="Z8" s="249"/>
      <c r="AA8" s="249"/>
      <c r="AB8" s="249"/>
      <c r="AC8" s="250"/>
      <c r="AD8" s="250"/>
      <c r="AE8" s="250"/>
      <c r="AF8" s="249"/>
      <c r="AG8" s="249"/>
      <c r="AH8" s="249"/>
      <c r="AI8" s="249"/>
      <c r="AJ8" s="249"/>
      <c r="AK8" s="249"/>
      <c r="AL8" s="250"/>
      <c r="AM8" s="250"/>
      <c r="AN8" s="250"/>
      <c r="AO8" s="249"/>
      <c r="AP8" s="249"/>
      <c r="AQ8" s="249"/>
      <c r="AR8" s="249"/>
      <c r="AS8" s="249"/>
      <c r="AT8" s="249"/>
      <c r="AU8" s="250"/>
      <c r="AV8" s="250"/>
      <c r="AW8" s="250"/>
      <c r="AX8" s="249"/>
      <c r="AY8" s="249"/>
      <c r="AZ8" s="249"/>
      <c r="BA8" s="249"/>
      <c r="BB8" s="249"/>
      <c r="BC8" s="249"/>
      <c r="BD8" s="250"/>
      <c r="BE8" s="250"/>
      <c r="BF8" s="250"/>
      <c r="BG8" s="249"/>
      <c r="BH8" s="249"/>
      <c r="BI8" s="249"/>
      <c r="BJ8" s="249"/>
      <c r="BK8" s="249"/>
      <c r="BL8" s="249"/>
      <c r="BM8" s="250"/>
      <c r="BN8" s="250"/>
      <c r="BO8" s="250"/>
      <c r="BP8" s="249"/>
      <c r="BQ8" s="249"/>
      <c r="BR8" s="249"/>
      <c r="BS8" s="249"/>
      <c r="BT8" s="249"/>
      <c r="BU8" s="249"/>
      <c r="BV8" s="250"/>
      <c r="BW8" s="250"/>
      <c r="BX8" s="250"/>
      <c r="BY8" s="249"/>
      <c r="BZ8" s="249"/>
      <c r="CA8" s="249"/>
      <c r="CB8" s="249"/>
      <c r="CC8" s="249"/>
      <c r="CD8" s="249"/>
      <c r="CE8" s="250"/>
      <c r="CF8" s="250"/>
      <c r="CG8" s="250"/>
      <c r="CH8" s="249"/>
      <c r="CI8" s="249"/>
      <c r="CJ8" s="249"/>
      <c r="CK8" s="249"/>
      <c r="CL8" s="249"/>
      <c r="CM8" s="249"/>
      <c r="CN8" s="30"/>
      <c r="CO8" s="8"/>
    </row>
    <row r="9" spans="1:93" ht="50.1" customHeight="1" x14ac:dyDescent="0.2">
      <c r="A9" s="186" t="s">
        <v>314</v>
      </c>
      <c r="B9" s="428"/>
      <c r="C9" s="227">
        <f>SUM(COUNTIF('Gedragssignaleringslijsten v1'!C12,"X"),COUNTIF('v2'!C12,"X"),COUNTIF('v3'!C12,"X"),COUNTIF('v4'!C12,"X"),COUNTIF('v5'!C12,"X"),COUNTIF('v6'!C12,"X"),COUNTIF('v7'!C12,"X"),COUNTIF('v8'!C12,"X"),COUNTIF('v9'!C12,"X"),COUNTIF('v10'!C12,"X"),COUNTIF(ouders!C12,"X"),COUNTIF(leerling!C12,"X"),COUNTIF('v13'!C12,"X"),COUNTIF('v14'!C12,"X"),COUNTIF('v15'!C12,"X"))</f>
        <v>0</v>
      </c>
      <c r="D9" s="122" t="b">
        <f t="shared" si="0"/>
        <v>0</v>
      </c>
      <c r="E9" s="366" t="str">
        <f>IF(D9=FALSE,"",VLOOKUP(D9,lijst2!$A52:'lijst2'!$B53,2,TRUE))</f>
        <v/>
      </c>
      <c r="F9" s="367" t="str">
        <f>IF(D9=FALSE,"",VLOOKUP(D9,lijst2!$A54:'lijst2'!$B55,2,TRUE))</f>
        <v/>
      </c>
      <c r="G9" s="367" t="str">
        <f>IF(D9=FALSE,"",VLOOKUP(D9,lijst2!$A56:'lijst2'!$B57,2,TRUE))</f>
        <v/>
      </c>
      <c r="H9" s="367" t="str">
        <f>IF(D9=FALSE,"",VLOOKUP(D9,lijst2!$A58:'lijst2'!$B59,2,TRUE))</f>
        <v/>
      </c>
      <c r="I9" s="367" t="str">
        <f>IF(D9=FALSE,"",VLOOKUP(D9,lijst2!$A60:'lijst2'!$B61,2,TRUE))</f>
        <v/>
      </c>
      <c r="J9" s="368" t="str">
        <f>IF(D9=FALSE,"",VLOOKUP(D9,lijst2!$A62:'lijst2'!$B63,2,TRUE))</f>
        <v/>
      </c>
      <c r="K9" s="432"/>
      <c r="L9" s="30">
        <f>SUM(COUNTIF('Gedragssignaleringslijsten v1'!D12,"X"),COUNTIF('v2'!D12,"X"),COUNTIF('v3'!D12,"X"),COUNTIF('v4'!D12,"X"),COUNTIF('v5'!D12,"X"),COUNTIF('v6'!D12,"X"),COUNTIF('v7'!D12,"X"),COUNTIF('v8'!D12,"X"),COUNTIF('v9'!D12,"X"),COUNTIF('v10'!D12,"X"),COUNTIF(ouders!D12,"X"),COUNTIF(leerling!D12,"X"),COUNTIF('v13'!D12,"X"),COUNTIF('v14'!D12,"X"),COUNTIF('v15'!D12,"X"))</f>
        <v>0</v>
      </c>
      <c r="M9" s="30" t="b">
        <f t="shared" si="1"/>
        <v>0</v>
      </c>
      <c r="N9" s="249"/>
      <c r="O9" s="249"/>
      <c r="P9" s="249"/>
      <c r="Q9" s="249"/>
      <c r="R9" s="249"/>
      <c r="S9" s="249"/>
      <c r="T9" s="250"/>
      <c r="U9" s="250"/>
      <c r="V9" s="250"/>
      <c r="W9" s="249"/>
      <c r="X9" s="249"/>
      <c r="Y9" s="249"/>
      <c r="Z9" s="249"/>
      <c r="AA9" s="249"/>
      <c r="AB9" s="249"/>
      <c r="AC9" s="250"/>
      <c r="AD9" s="250"/>
      <c r="AE9" s="250"/>
      <c r="AF9" s="249"/>
      <c r="AG9" s="249"/>
      <c r="AH9" s="249"/>
      <c r="AI9" s="249"/>
      <c r="AJ9" s="249"/>
      <c r="AK9" s="249"/>
      <c r="AL9" s="250"/>
      <c r="AM9" s="250"/>
      <c r="AN9" s="250"/>
      <c r="AO9" s="249"/>
      <c r="AP9" s="249"/>
      <c r="AQ9" s="249"/>
      <c r="AR9" s="249"/>
      <c r="AS9" s="249"/>
      <c r="AT9" s="249"/>
      <c r="AU9" s="250"/>
      <c r="AV9" s="250"/>
      <c r="AW9" s="250"/>
      <c r="AX9" s="249"/>
      <c r="AY9" s="249"/>
      <c r="AZ9" s="249"/>
      <c r="BA9" s="249"/>
      <c r="BB9" s="249"/>
      <c r="BC9" s="249"/>
      <c r="BD9" s="250"/>
      <c r="BE9" s="250"/>
      <c r="BF9" s="250"/>
      <c r="BG9" s="249"/>
      <c r="BH9" s="249"/>
      <c r="BI9" s="249"/>
      <c r="BJ9" s="249"/>
      <c r="BK9" s="249"/>
      <c r="BL9" s="249"/>
      <c r="BM9" s="250"/>
      <c r="BN9" s="250"/>
      <c r="BO9" s="250"/>
      <c r="BP9" s="249"/>
      <c r="BQ9" s="249"/>
      <c r="BR9" s="249"/>
      <c r="BS9" s="249"/>
      <c r="BT9" s="249"/>
      <c r="BU9" s="249"/>
      <c r="BV9" s="250"/>
      <c r="BW9" s="250"/>
      <c r="BX9" s="250"/>
      <c r="BY9" s="249"/>
      <c r="BZ9" s="249"/>
      <c r="CA9" s="249"/>
      <c r="CB9" s="249"/>
      <c r="CC9" s="249"/>
      <c r="CD9" s="249"/>
      <c r="CE9" s="250"/>
      <c r="CF9" s="250"/>
      <c r="CG9" s="250"/>
      <c r="CH9" s="249"/>
      <c r="CI9" s="249"/>
      <c r="CJ9" s="249"/>
      <c r="CK9" s="249"/>
      <c r="CL9" s="249"/>
      <c r="CM9" s="249"/>
      <c r="CN9" s="30"/>
      <c r="CO9" s="8"/>
    </row>
    <row r="10" spans="1:93" ht="50.1" customHeight="1" x14ac:dyDescent="0.2">
      <c r="A10" s="186" t="s">
        <v>186</v>
      </c>
      <c r="B10" s="428"/>
      <c r="C10" s="227">
        <f>SUM(COUNTIF('Gedragssignaleringslijsten v1'!C13,"X"),COUNTIF('v2'!C13,"X"),COUNTIF('v3'!C13,"X"),COUNTIF('v4'!C13,"X"),COUNTIF('v5'!C13,"X"),COUNTIF('v6'!C13,"X"),COUNTIF('v7'!C13,"X"),COUNTIF('v8'!C13,"X"),COUNTIF('v9'!C13,"X"),COUNTIF('v10'!C13,"X"),COUNTIF(ouders!C13,"X"),COUNTIF(leerling!C13,"X"),COUNTIF('v13'!C13,"X"),COUNTIF('v14'!C13,"X"),COUNTIF('v15'!C13,"X"))</f>
        <v>0</v>
      </c>
      <c r="D10" s="122" t="b">
        <f t="shared" si="0"/>
        <v>0</v>
      </c>
      <c r="E10" s="366" t="str">
        <f>IF(D10=FALSE,"",VLOOKUP(D10,lijst2!$A64:'lijst2'!$B65,2,TRUE))</f>
        <v/>
      </c>
      <c r="F10" s="367" t="str">
        <f>IF(D10=FALSE,"",VLOOKUP(D10,lijst2!$A66:'lijst2'!$B67,2,TRUE))</f>
        <v/>
      </c>
      <c r="G10" s="367" t="str">
        <f>IF(D10=FALSE,"",VLOOKUP(D10,lijst2!$A68:'lijst2'!$B69,2,TRUE))</f>
        <v/>
      </c>
      <c r="H10" s="367" t="str">
        <f>IF(D10=FALSE,"",VLOOKUP(D10,lijst2!$A70:'lijst2'!$B71,2,TRUE))</f>
        <v/>
      </c>
      <c r="I10" s="367" t="str">
        <f>IF(D10=FALSE,"",VLOOKUP(D10,lijst2!$A72:'lijst2'!$B73,2,TRUE))</f>
        <v/>
      </c>
      <c r="J10" s="368" t="str">
        <f>IF(D10=FALSE,"",VLOOKUP(D10,lijst2!$A74:'lijst2'!$B75,2,TRUE))</f>
        <v/>
      </c>
      <c r="K10" s="230"/>
      <c r="L10" s="30">
        <f>SUM(COUNTIF('Gedragssignaleringslijsten v1'!D13,"X"),COUNTIF('v2'!D13,"X"),COUNTIF('v3'!D13,"X"),COUNTIF('v4'!D13,"X"),COUNTIF('v5'!D13,"X"),COUNTIF('v6'!D13,"X"),COUNTIF('v7'!D13,"X"),COUNTIF('v8'!D13,"X"),COUNTIF('v9'!D13,"X"),COUNTIF('v10'!D13,"X"),COUNTIF(ouders!D13,"X"),COUNTIF(leerling!D13,"X"),COUNTIF('v13'!D13,"X"),COUNTIF('v14'!D13,"X"),COUNTIF('v15'!D13,"X"))</f>
        <v>0</v>
      </c>
      <c r="M10" s="30" t="b">
        <f t="shared" si="1"/>
        <v>0</v>
      </c>
      <c r="N10" s="249"/>
      <c r="O10" s="249"/>
      <c r="P10" s="249"/>
      <c r="Q10" s="249"/>
      <c r="R10" s="249"/>
      <c r="S10" s="249"/>
      <c r="T10" s="250"/>
      <c r="U10" s="250"/>
      <c r="V10" s="250"/>
      <c r="W10" s="249"/>
      <c r="X10" s="249"/>
      <c r="Y10" s="249"/>
      <c r="Z10" s="249"/>
      <c r="AA10" s="249"/>
      <c r="AB10" s="249"/>
      <c r="AC10" s="250"/>
      <c r="AD10" s="250"/>
      <c r="AE10" s="250"/>
      <c r="AF10" s="249"/>
      <c r="AG10" s="249"/>
      <c r="AH10" s="249"/>
      <c r="AI10" s="249"/>
      <c r="AJ10" s="249"/>
      <c r="AK10" s="249"/>
      <c r="AL10" s="250"/>
      <c r="AM10" s="250"/>
      <c r="AN10" s="250"/>
      <c r="AO10" s="249"/>
      <c r="AP10" s="249"/>
      <c r="AQ10" s="249"/>
      <c r="AR10" s="249"/>
      <c r="AS10" s="249"/>
      <c r="AT10" s="249"/>
      <c r="AU10" s="250"/>
      <c r="AV10" s="250"/>
      <c r="AW10" s="250"/>
      <c r="AX10" s="249"/>
      <c r="AY10" s="249"/>
      <c r="AZ10" s="249"/>
      <c r="BA10" s="249"/>
      <c r="BB10" s="249"/>
      <c r="BC10" s="249"/>
      <c r="BD10" s="250"/>
      <c r="BE10" s="250"/>
      <c r="BF10" s="250"/>
      <c r="BG10" s="249"/>
      <c r="BH10" s="249"/>
      <c r="BI10" s="249"/>
      <c r="BJ10" s="249"/>
      <c r="BK10" s="249"/>
      <c r="BL10" s="249"/>
      <c r="BM10" s="250"/>
      <c r="BN10" s="250"/>
      <c r="BO10" s="250"/>
      <c r="BP10" s="249"/>
      <c r="BQ10" s="249"/>
      <c r="BR10" s="249"/>
      <c r="BS10" s="249"/>
      <c r="BT10" s="249"/>
      <c r="BU10" s="249"/>
      <c r="BV10" s="250"/>
      <c r="BW10" s="250"/>
      <c r="BX10" s="250"/>
      <c r="BY10" s="249"/>
      <c r="BZ10" s="249"/>
      <c r="CA10" s="249"/>
      <c r="CB10" s="249"/>
      <c r="CC10" s="249"/>
      <c r="CD10" s="249"/>
      <c r="CE10" s="250"/>
      <c r="CF10" s="250"/>
      <c r="CG10" s="250"/>
      <c r="CH10" s="249"/>
      <c r="CI10" s="249"/>
      <c r="CJ10" s="249"/>
      <c r="CK10" s="249"/>
      <c r="CL10" s="249"/>
      <c r="CM10" s="249"/>
      <c r="CN10" s="30"/>
      <c r="CO10" s="8"/>
    </row>
    <row r="11" spans="1:93" ht="50.1" customHeight="1" x14ac:dyDescent="0.2">
      <c r="A11" s="186" t="s">
        <v>491</v>
      </c>
      <c r="B11" s="246"/>
      <c r="C11" s="8">
        <f>SUM(COUNTIF('Gedragssignaleringslijsten v1'!C14,"X"),COUNTIF('v2'!C14,"X"),COUNTIF('v3'!C14,"X"),COUNTIF('v4'!C14,"X"),COUNTIF('v5'!C14,"X"),COUNTIF('v6'!C14,"X"),COUNTIF('v7'!C14,"X"),COUNTIF('v8'!C14,"X"),COUNTIF('v9'!C14,"X"),COUNTIF('v10'!C14,"X"),COUNTIF(ouders!C14,"X"),COUNTIF(leerling!C14,"X"),COUNTIF('v13'!C14,"X"),COUNTIF('v14'!C14,"X"),COUNTIF('v15'!C14,"X"))</f>
        <v>0</v>
      </c>
      <c r="D11" t="b">
        <f t="shared" si="0"/>
        <v>0</v>
      </c>
      <c r="E11" s="366" t="str">
        <f>IF(D11=FALSE,"",VLOOKUP(D11,lijst2!$A76:'lijst2'!$B77,2,TRUE))</f>
        <v/>
      </c>
      <c r="F11" s="367" t="str">
        <f>IF(D11=FALSE,"",VLOOKUP(D11,lijst2!$A78:'lijst2'!$B79,2,TRUE))</f>
        <v/>
      </c>
      <c r="G11" s="367" t="str">
        <f>IF(D11=FALSE,"",VLOOKUP(D11,lijst2!$A80:'lijst2'!$B81,2,TRUE))</f>
        <v/>
      </c>
      <c r="H11" s="367" t="str">
        <f>IF(D11=FALSE,"",VLOOKUP(D11,lijst2!$A82:'lijst2'!$B83,2,TRUE))</f>
        <v/>
      </c>
      <c r="I11" s="367" t="str">
        <f>IF(D11=FALSE,"",VLOOKUP(D11,lijst2!$A84:'lijst2'!$B85,2,TRUE))</f>
        <v/>
      </c>
      <c r="J11" s="368" t="str">
        <f>IF(D11=FALSE,"",VLOOKUP(D11,lijst2!$A86:'lijst2'!$B87,2,TRUE))</f>
        <v/>
      </c>
      <c r="K11" s="251"/>
      <c r="L11" s="30">
        <f>SUM(COUNTIF('Gedragssignaleringslijsten v1'!D14,"X"),COUNTIF('v2'!D14,"X"),COUNTIF('v3'!D14,"X"),COUNTIF('v4'!D14,"X"),COUNTIF('v5'!D14,"X"),COUNTIF('v6'!D14,"X"),COUNTIF('v7'!D14,"X"),COUNTIF('v8'!D14,"X"),COUNTIF('v9'!D14,"X"),COUNTIF('v10'!D14,"X"),COUNTIF(ouders!D14,"X"),COUNTIF(leerling!D14,"X"),COUNTIF('v13'!D14,"X"),COUNTIF('v14'!D14,"X"),COUNTIF('v15'!D14,"X"))</f>
        <v>0</v>
      </c>
      <c r="M11" s="30" t="b">
        <f t="shared" si="1"/>
        <v>0</v>
      </c>
      <c r="N11" s="249"/>
      <c r="O11" s="249"/>
      <c r="P11" s="249"/>
      <c r="Q11" s="249"/>
      <c r="R11" s="249"/>
      <c r="S11" s="249"/>
      <c r="T11" s="250"/>
      <c r="U11" s="250"/>
      <c r="V11" s="250"/>
      <c r="W11" s="249"/>
      <c r="X11" s="249"/>
      <c r="Y11" s="249"/>
      <c r="Z11" s="249"/>
      <c r="AA11" s="249"/>
      <c r="AB11" s="249"/>
      <c r="AC11" s="250"/>
      <c r="AD11" s="250"/>
      <c r="AE11" s="250"/>
      <c r="AF11" s="249"/>
      <c r="AG11" s="249"/>
      <c r="AH11" s="249"/>
      <c r="AI11" s="249"/>
      <c r="AJ11" s="249"/>
      <c r="AK11" s="249"/>
      <c r="AL11" s="250"/>
      <c r="AM11" s="250"/>
      <c r="AN11" s="250"/>
      <c r="AO11" s="249"/>
      <c r="AP11" s="249"/>
      <c r="AQ11" s="249"/>
      <c r="AR11" s="249"/>
      <c r="AS11" s="249"/>
      <c r="AT11" s="249"/>
      <c r="AU11" s="250"/>
      <c r="AV11" s="250"/>
      <c r="AW11" s="250"/>
      <c r="AX11" s="249"/>
      <c r="AY11" s="249"/>
      <c r="AZ11" s="249"/>
      <c r="BA11" s="249"/>
      <c r="BB11" s="249"/>
      <c r="BC11" s="249"/>
      <c r="BD11" s="250"/>
      <c r="BE11" s="250"/>
      <c r="BF11" s="250"/>
      <c r="BG11" s="249"/>
      <c r="BH11" s="249"/>
      <c r="BI11" s="249"/>
      <c r="BJ11" s="249"/>
      <c r="BK11" s="249"/>
      <c r="BL11" s="249"/>
      <c r="BM11" s="250"/>
      <c r="BN11" s="250"/>
      <c r="BO11" s="250"/>
      <c r="BP11" s="249"/>
      <c r="BQ11" s="249"/>
      <c r="BR11" s="249"/>
      <c r="BS11" s="249"/>
      <c r="BT11" s="249"/>
      <c r="BU11" s="249"/>
      <c r="BV11" s="250"/>
      <c r="BW11" s="250"/>
      <c r="BX11" s="250"/>
      <c r="BY11" s="249"/>
      <c r="BZ11" s="249"/>
      <c r="CA11" s="249"/>
      <c r="CB11" s="249"/>
      <c r="CC11" s="249"/>
      <c r="CD11" s="249"/>
      <c r="CE11" s="250"/>
      <c r="CF11" s="250"/>
      <c r="CG11" s="250"/>
      <c r="CH11" s="249"/>
      <c r="CI11" s="249"/>
      <c r="CJ11" s="249"/>
      <c r="CK11" s="249"/>
      <c r="CL11" s="249"/>
      <c r="CM11" s="249"/>
      <c r="CN11" s="30"/>
      <c r="CO11" s="8"/>
    </row>
    <row r="12" spans="1:93" ht="50.1" customHeight="1" x14ac:dyDescent="0.2">
      <c r="A12" s="186" t="s">
        <v>536</v>
      </c>
      <c r="B12" s="246"/>
      <c r="C12" s="8">
        <f>SUM(COUNTIF('Gedragssignaleringslijsten v1'!C15,"X"),COUNTIF('v2'!C15,"X"),COUNTIF('v3'!C15,"X"),COUNTIF('v4'!C15,"X"),COUNTIF('v5'!C15,"X"),COUNTIF('v6'!C15,"X"),COUNTIF('v7'!C15,"X"),COUNTIF('v8'!C15,"X"),COUNTIF('v9'!C15,"X"),COUNTIF('v10'!C15,"X"),COUNTIF(ouders!C15,"X"),COUNTIF(leerling!C15,"X"),COUNTIF('v13'!C15,"X"),COUNTIF('v14'!C15,"X"),COUNTIF('v15'!C15,"X"))</f>
        <v>0</v>
      </c>
      <c r="D12" t="b">
        <f t="shared" si="0"/>
        <v>0</v>
      </c>
      <c r="E12" s="366" t="str">
        <f>IF(D12=FALSE,"",VLOOKUP(D12,lijst2!$A88:'lijst2'!$B89,2,TRUE))</f>
        <v/>
      </c>
      <c r="F12" s="367" t="str">
        <f>IF(D12=FALSE,"",VLOOKUP(D12,lijst2!$A90:'lijst2'!$B91,2,TRUE))</f>
        <v/>
      </c>
      <c r="G12" s="367" t="str">
        <f>IF(D12=FALSE,"",VLOOKUP(D12,lijst2!$A92:'lijst2'!$B93,2,TRUE))</f>
        <v/>
      </c>
      <c r="H12" s="367" t="str">
        <f>IF(D12=FALSE,"",VLOOKUP(D12,lijst2!$A94:'lijst2'!$B95,2,TRUE))</f>
        <v/>
      </c>
      <c r="I12" s="367" t="str">
        <f>IF(D12=FALSE,"",VLOOKUP(D12,lijst2!$A96:'lijst2'!$B97,2,TRUE))</f>
        <v/>
      </c>
      <c r="J12" s="368" t="str">
        <f>IF(D12=FALSE,"",VLOOKUP(D12,lijst2!$A98:'lijst2'!$B99,2,TRUE))</f>
        <v/>
      </c>
      <c r="K12" s="30"/>
      <c r="L12" s="30">
        <f>SUM(COUNTIF('Gedragssignaleringslijsten v1'!D15,"X"),COUNTIF('v2'!D15,"X"),COUNTIF('v3'!D15,"X"),COUNTIF('v4'!D15,"X"),COUNTIF('v5'!D15,"X"),COUNTIF('v6'!D15,"X"),COUNTIF('v7'!D15,"X"),COUNTIF('v8'!D15,"X"),COUNTIF('v9'!D15,"X"),COUNTIF('v10'!D15,"X"),COUNTIF(ouders!D15,"X"),COUNTIF(leerling!D15,"X"),COUNTIF('v13'!D15,"X"),COUNTIF('v14'!D15,"X"),COUNTIF('v15'!D15,"X"))</f>
        <v>0</v>
      </c>
      <c r="M12" s="30" t="b">
        <f t="shared" si="1"/>
        <v>0</v>
      </c>
      <c r="N12" s="249"/>
      <c r="O12" s="249"/>
      <c r="P12" s="249"/>
      <c r="Q12" s="249"/>
      <c r="R12" s="249"/>
      <c r="S12" s="249"/>
      <c r="T12" s="250"/>
      <c r="U12" s="250"/>
      <c r="V12" s="250"/>
      <c r="W12" s="249"/>
      <c r="X12" s="249"/>
      <c r="Y12" s="249"/>
      <c r="Z12" s="249"/>
      <c r="AA12" s="249"/>
      <c r="AB12" s="249"/>
      <c r="AC12" s="250"/>
      <c r="AD12" s="250"/>
      <c r="AE12" s="250"/>
      <c r="AF12" s="249"/>
      <c r="AG12" s="249"/>
      <c r="AH12" s="249"/>
      <c r="AI12" s="249"/>
      <c r="AJ12" s="249"/>
      <c r="AK12" s="249"/>
      <c r="AL12" s="250"/>
      <c r="AM12" s="250"/>
      <c r="AN12" s="250"/>
      <c r="AO12" s="249"/>
      <c r="AP12" s="249"/>
      <c r="AQ12" s="249"/>
      <c r="AR12" s="249"/>
      <c r="AS12" s="249"/>
      <c r="AT12" s="249"/>
      <c r="AU12" s="250"/>
      <c r="AV12" s="250"/>
      <c r="AW12" s="250"/>
      <c r="AX12" s="249"/>
      <c r="AY12" s="249"/>
      <c r="AZ12" s="249"/>
      <c r="BA12" s="249"/>
      <c r="BB12" s="249"/>
      <c r="BC12" s="249"/>
      <c r="BD12" s="250"/>
      <c r="BE12" s="250"/>
      <c r="BF12" s="250"/>
      <c r="BG12" s="249"/>
      <c r="BH12" s="249"/>
      <c r="BI12" s="249"/>
      <c r="BJ12" s="249"/>
      <c r="BK12" s="249"/>
      <c r="BL12" s="249"/>
      <c r="BM12" s="250"/>
      <c r="BN12" s="250"/>
      <c r="BO12" s="250"/>
      <c r="BP12" s="249"/>
      <c r="BQ12" s="249"/>
      <c r="BR12" s="249"/>
      <c r="BS12" s="249"/>
      <c r="BT12" s="249"/>
      <c r="BU12" s="249"/>
      <c r="BV12" s="250"/>
      <c r="BW12" s="250"/>
      <c r="BX12" s="250"/>
      <c r="BY12" s="249"/>
      <c r="BZ12" s="249"/>
      <c r="CA12" s="249"/>
      <c r="CB12" s="249"/>
      <c r="CC12" s="249"/>
      <c r="CD12" s="249"/>
      <c r="CE12" s="250"/>
      <c r="CF12" s="250"/>
      <c r="CG12" s="250"/>
      <c r="CH12" s="249"/>
      <c r="CI12" s="249"/>
      <c r="CJ12" s="249"/>
      <c r="CK12" s="249"/>
      <c r="CL12" s="249"/>
      <c r="CM12" s="249"/>
      <c r="CN12" s="30"/>
      <c r="CO12" s="8"/>
    </row>
    <row r="13" spans="1:93" ht="50.1" customHeight="1" x14ac:dyDescent="0.2">
      <c r="A13" s="186" t="s">
        <v>537</v>
      </c>
      <c r="B13" s="246"/>
      <c r="C13" s="8">
        <f>SUM(COUNTIF('Gedragssignaleringslijsten v1'!C16,"X"),COUNTIF('v2'!C16,"X"),COUNTIF('v3'!C16,"X"),COUNTIF('v4'!C16,"X"),COUNTIF('v5'!C16,"X"),COUNTIF('v6'!C16,"X"),COUNTIF('v7'!C16,"X"),COUNTIF('v8'!C16,"X"),COUNTIF('v9'!C16,"X"),COUNTIF('v10'!C16,"X"),COUNTIF(ouders!C16,"X"),COUNTIF(leerling!C16,"X"),COUNTIF('v13'!C16,"X"),COUNTIF('v14'!C16,"X"),COUNTIF('v15'!C16,"X"))</f>
        <v>0</v>
      </c>
      <c r="D13" t="b">
        <f t="shared" si="0"/>
        <v>0</v>
      </c>
      <c r="E13" s="366" t="str">
        <f>IF(D13=FALSE,"",VLOOKUP(D13,lijst2!$A100:'lijst2'!$B101,2,TRUE))</f>
        <v/>
      </c>
      <c r="F13" s="367" t="str">
        <f>IF(D13=FALSE,"",VLOOKUP(D13,lijst2!$A102:'lijst2'!$B103,2,TRUE))</f>
        <v/>
      </c>
      <c r="G13" s="367" t="str">
        <f>IF(D13=FALSE,"",VLOOKUP(D13,lijst2!$A104:'lijst2'!$B105,2,TRUE))</f>
        <v/>
      </c>
      <c r="H13" s="367" t="str">
        <f>IF(D13=FALSE,"",VLOOKUP(D13,lijst2!$A106:'lijst2'!$B107,2,TRUE))</f>
        <v/>
      </c>
      <c r="I13" s="367" t="str">
        <f>IF(D13=FALSE,"",VLOOKUP(D13,lijst2!$A108:'lijst2'!$B109,2,TRUE))</f>
        <v/>
      </c>
      <c r="J13" s="368" t="str">
        <f>IF(D13=FALSE,"",VLOOKUP(D13,lijst2!$A110:'lijst2'!$B111,2,TRUE))</f>
        <v/>
      </c>
      <c r="K13" s="30"/>
      <c r="L13" s="30">
        <f>SUM(COUNTIF('Gedragssignaleringslijsten v1'!D16,"X"),COUNTIF('v2'!D16,"X"),COUNTIF('v3'!D16,"X"),COUNTIF('v4'!D16,"X"),COUNTIF('v5'!D16,"X"),COUNTIF('v6'!D16,"X"),COUNTIF('v7'!D16,"X"),COUNTIF('v8'!D16,"X"),COUNTIF('v9'!D16,"X"),COUNTIF('v10'!D16,"X"),COUNTIF(ouders!D16,"X"),COUNTIF(leerling!D16,"X"),COUNTIF('v13'!D16,"X"),COUNTIF('v14'!D16,"X"),COUNTIF('v15'!D16,"X"))</f>
        <v>0</v>
      </c>
      <c r="M13" s="30" t="b">
        <f t="shared" si="1"/>
        <v>0</v>
      </c>
      <c r="N13" s="249"/>
      <c r="O13" s="249"/>
      <c r="P13" s="249"/>
      <c r="Q13" s="249"/>
      <c r="R13" s="249"/>
      <c r="S13" s="249"/>
      <c r="T13" s="250"/>
      <c r="U13" s="250"/>
      <c r="V13" s="250"/>
      <c r="W13" s="249"/>
      <c r="X13" s="249"/>
      <c r="Y13" s="249"/>
      <c r="Z13" s="249"/>
      <c r="AA13" s="249"/>
      <c r="AB13" s="249"/>
      <c r="AC13" s="250"/>
      <c r="AD13" s="250"/>
      <c r="AE13" s="250"/>
      <c r="AF13" s="249"/>
      <c r="AG13" s="249"/>
      <c r="AH13" s="249"/>
      <c r="AI13" s="249"/>
      <c r="AJ13" s="249"/>
      <c r="AK13" s="249"/>
      <c r="AL13" s="250"/>
      <c r="AM13" s="250"/>
      <c r="AN13" s="250"/>
      <c r="AO13" s="249"/>
      <c r="AP13" s="249"/>
      <c r="AQ13" s="249"/>
      <c r="AR13" s="249"/>
      <c r="AS13" s="249"/>
      <c r="AT13" s="249"/>
      <c r="AU13" s="250"/>
      <c r="AV13" s="250"/>
      <c r="AW13" s="250"/>
      <c r="AX13" s="249"/>
      <c r="AY13" s="249"/>
      <c r="AZ13" s="249"/>
      <c r="BA13" s="249"/>
      <c r="BB13" s="249"/>
      <c r="BC13" s="249"/>
      <c r="BD13" s="250"/>
      <c r="BE13" s="250"/>
      <c r="BF13" s="250"/>
      <c r="BG13" s="249"/>
      <c r="BH13" s="249"/>
      <c r="BI13" s="249"/>
      <c r="BJ13" s="249"/>
      <c r="BK13" s="249"/>
      <c r="BL13" s="249"/>
      <c r="BM13" s="250"/>
      <c r="BN13" s="250"/>
      <c r="BO13" s="250"/>
      <c r="BP13" s="249"/>
      <c r="BQ13" s="249"/>
      <c r="BR13" s="249"/>
      <c r="BS13" s="249"/>
      <c r="BT13" s="249"/>
      <c r="BU13" s="249"/>
      <c r="BV13" s="250"/>
      <c r="BW13" s="250"/>
      <c r="BX13" s="250"/>
      <c r="BY13" s="249"/>
      <c r="BZ13" s="249"/>
      <c r="CA13" s="249"/>
      <c r="CB13" s="249"/>
      <c r="CC13" s="249"/>
      <c r="CD13" s="249"/>
      <c r="CE13" s="250"/>
      <c r="CF13" s="250"/>
      <c r="CG13" s="250"/>
      <c r="CH13" s="249"/>
      <c r="CI13" s="249"/>
      <c r="CJ13" s="249"/>
      <c r="CK13" s="249"/>
      <c r="CL13" s="249"/>
      <c r="CM13" s="249"/>
      <c r="CN13" s="30"/>
      <c r="CO13" s="8"/>
    </row>
    <row r="14" spans="1:93" ht="50.1" customHeight="1" x14ac:dyDescent="0.2">
      <c r="A14" s="186" t="s">
        <v>487</v>
      </c>
      <c r="B14" s="246"/>
      <c r="C14" s="8">
        <f>SUM(COUNTIF('Gedragssignaleringslijsten v1'!C17,"X"),COUNTIF('v2'!C17,"X"),COUNTIF('v3'!C17,"X"),COUNTIF('v4'!C17,"X"),COUNTIF('v5'!C17,"X"),COUNTIF('v6'!C17,"X"),COUNTIF('v7'!C17,"X"),COUNTIF('v8'!C17,"X"),COUNTIF('v9'!C17,"X"),COUNTIF('v10'!C17,"X"),COUNTIF(ouders!C17,"X"),COUNTIF(leerling!C17,"X"),COUNTIF('v13'!C17,"X"),COUNTIF('v14'!C17,"X"),COUNTIF('v15'!C17,"X"))</f>
        <v>0</v>
      </c>
      <c r="D14" t="b">
        <f t="shared" si="0"/>
        <v>0</v>
      </c>
      <c r="E14" s="366" t="str">
        <f>IF(D14=FALSE,"",VLOOKUP(D14,lijst2!$A112:'lijst2'!$B113,2,TRUE))</f>
        <v/>
      </c>
      <c r="F14" s="367" t="str">
        <f>IF(D14=FALSE,"",VLOOKUP(D14,lijst2!$A114:'lijst2'!$B115,2,TRUE))</f>
        <v/>
      </c>
      <c r="G14" s="367" t="str">
        <f>IF(D14=FALSE,"",VLOOKUP(D14,lijst2!$A116:'lijst2'!$B117,2,TRUE))</f>
        <v/>
      </c>
      <c r="H14" s="367" t="str">
        <f>IF(D14=FALSE,"",VLOOKUP(D14,lijst2!$A118:'lijst2'!$B119,2,TRUE))</f>
        <v/>
      </c>
      <c r="I14" s="367" t="str">
        <f>IF(D14=FALSE,"",VLOOKUP(D14,lijst2!$A120:'lijst2'!$B121,2,TRUE))</f>
        <v/>
      </c>
      <c r="J14" s="368" t="str">
        <f>IF(D14=FALSE,"",VLOOKUP(D14,lijst2!$A122:'lijst2'!$B123,2,TRUE))</f>
        <v/>
      </c>
      <c r="K14" s="30"/>
      <c r="L14" s="30">
        <f>SUM(COUNTIF('Gedragssignaleringslijsten v1'!D17,"X"),COUNTIF('v2'!D17,"X"),COUNTIF('v3'!D17,"X"),COUNTIF('v4'!D17,"X"),COUNTIF('v5'!D17,"X"),COUNTIF('v6'!D17,"X"),COUNTIF('v7'!D17,"X"),COUNTIF('v8'!D17,"X"),COUNTIF('v9'!D17,"X"),COUNTIF('v10'!D17,"X"),COUNTIF(ouders!D17,"X"),COUNTIF(leerling!D17,"X"),COUNTIF('v13'!D17,"X"),COUNTIF('v14'!D17,"X"),COUNTIF('v15'!D17,"X"))</f>
        <v>0</v>
      </c>
      <c r="M14" s="30" t="b">
        <f t="shared" si="1"/>
        <v>0</v>
      </c>
      <c r="N14" s="249"/>
      <c r="O14" s="249"/>
      <c r="P14" s="249"/>
      <c r="Q14" s="249"/>
      <c r="R14" s="249"/>
      <c r="S14" s="249"/>
      <c r="T14" s="250"/>
      <c r="U14" s="250"/>
      <c r="V14" s="250"/>
      <c r="W14" s="249"/>
      <c r="X14" s="249"/>
      <c r="Y14" s="249"/>
      <c r="Z14" s="249"/>
      <c r="AA14" s="249"/>
      <c r="AB14" s="249"/>
      <c r="AC14" s="250"/>
      <c r="AD14" s="250"/>
      <c r="AE14" s="250"/>
      <c r="AF14" s="249"/>
      <c r="AG14" s="249"/>
      <c r="AH14" s="249"/>
      <c r="AI14" s="249"/>
      <c r="AJ14" s="249"/>
      <c r="AK14" s="249"/>
      <c r="AL14" s="250"/>
      <c r="AM14" s="250"/>
      <c r="AN14" s="250"/>
      <c r="AO14" s="249"/>
      <c r="AP14" s="249"/>
      <c r="AQ14" s="249"/>
      <c r="AR14" s="249"/>
      <c r="AS14" s="249"/>
      <c r="AT14" s="249"/>
      <c r="AU14" s="250"/>
      <c r="AV14" s="250"/>
      <c r="AW14" s="250"/>
      <c r="AX14" s="249"/>
      <c r="AY14" s="249"/>
      <c r="AZ14" s="249"/>
      <c r="BA14" s="249"/>
      <c r="BB14" s="249"/>
      <c r="BC14" s="249"/>
      <c r="BD14" s="250"/>
      <c r="BE14" s="250"/>
      <c r="BF14" s="250"/>
      <c r="BG14" s="249"/>
      <c r="BH14" s="249"/>
      <c r="BI14" s="249"/>
      <c r="BJ14" s="249"/>
      <c r="BK14" s="249"/>
      <c r="BL14" s="249"/>
      <c r="BM14" s="250"/>
      <c r="BN14" s="250"/>
      <c r="BO14" s="250"/>
      <c r="BP14" s="249"/>
      <c r="BQ14" s="249"/>
      <c r="BR14" s="249"/>
      <c r="BS14" s="249"/>
      <c r="BT14" s="249"/>
      <c r="BU14" s="249"/>
      <c r="BV14" s="250"/>
      <c r="BW14" s="250"/>
      <c r="BX14" s="250"/>
      <c r="BY14" s="249"/>
      <c r="BZ14" s="249"/>
      <c r="CA14" s="249"/>
      <c r="CB14" s="249"/>
      <c r="CC14" s="249"/>
      <c r="CD14" s="249"/>
      <c r="CE14" s="250"/>
      <c r="CF14" s="250"/>
      <c r="CG14" s="250"/>
      <c r="CH14" s="249"/>
      <c r="CI14" s="249"/>
      <c r="CJ14" s="249"/>
      <c r="CK14" s="249"/>
      <c r="CL14" s="249"/>
      <c r="CM14" s="249"/>
      <c r="CN14" s="30"/>
      <c r="CO14" s="8"/>
    </row>
    <row r="15" spans="1:93" ht="50.1" customHeight="1" x14ac:dyDescent="0.2">
      <c r="A15" s="186" t="s">
        <v>187</v>
      </c>
      <c r="B15" s="246"/>
      <c r="C15" s="8">
        <f>SUM(COUNTIF('Gedragssignaleringslijsten v1'!C18,"X"),COUNTIF('v2'!C18,"X"),COUNTIF('v3'!C18,"X"),COUNTIF('v4'!C18,"X"),COUNTIF('v5'!C18,"X"),COUNTIF('v6'!C18,"X"),COUNTIF('v7'!C18,"X"),COUNTIF('v8'!C18,"X"),COUNTIF('v9'!C18,"X"),COUNTIF('v10'!C18,"X"),COUNTIF(ouders!C18,"X"),COUNTIF(leerling!C18,"X"),COUNTIF('v13'!C18,"X"),COUNTIF('v14'!C18,"X"),COUNTIF('v15'!C18,"X"))</f>
        <v>0</v>
      </c>
      <c r="D15" t="b">
        <f t="shared" si="0"/>
        <v>0</v>
      </c>
      <c r="E15" s="366" t="str">
        <f>IF(D15=FALSE,"",VLOOKUP(D15,lijst2!$A124:'lijst2'!$B125,2,TRUE))</f>
        <v/>
      </c>
      <c r="F15" s="367" t="str">
        <f>IF(D15=FALSE,"",VLOOKUP(D15,lijst2!$A126:'lijst2'!$B127,2,TRUE))</f>
        <v/>
      </c>
      <c r="G15" s="367" t="str">
        <f>IF(D15=FALSE,"",VLOOKUP(D15,lijst2!$A128:'lijst2'!$B129,2,TRUE))</f>
        <v/>
      </c>
      <c r="H15" s="367" t="str">
        <f>IF(D15=FALSE,"",VLOOKUP(D15,lijst2!$A130:'lijst2'!$B131,2,TRUE))</f>
        <v/>
      </c>
      <c r="I15" s="367" t="str">
        <f>IF(D15=FALSE,"",VLOOKUP(D15,lijst2!$A132:'lijst2'!$B133,2,TRUE))</f>
        <v/>
      </c>
      <c r="J15" s="368" t="str">
        <f>IF(D15=FALSE,"",VLOOKUP(D15,lijst2!$A134:'lijst2'!$B135,2,TRUE))</f>
        <v/>
      </c>
      <c r="K15" s="30"/>
      <c r="L15" s="30">
        <f>SUM(COUNTIF('Gedragssignaleringslijsten v1'!D18,"X"),COUNTIF('v2'!D18,"X"),COUNTIF('v3'!D18,"X"),COUNTIF('v4'!D18,"X"),COUNTIF('v5'!D18,"X"),COUNTIF('v6'!D18,"X"),COUNTIF('v7'!D18,"X"),COUNTIF('v8'!D18,"X"),COUNTIF('v9'!D18,"X"),COUNTIF('v10'!D18,"X"),COUNTIF(ouders!D18,"X"),COUNTIF(leerling!D18,"X"),COUNTIF('v13'!D18,"X"),COUNTIF('v14'!D18,"X"),COUNTIF('v15'!D18,"X"))</f>
        <v>0</v>
      </c>
      <c r="M15" s="30" t="b">
        <f t="shared" si="1"/>
        <v>0</v>
      </c>
      <c r="N15" s="249"/>
      <c r="O15" s="249"/>
      <c r="P15" s="249"/>
      <c r="Q15" s="249"/>
      <c r="R15" s="249"/>
      <c r="S15" s="249"/>
      <c r="T15" s="250"/>
      <c r="U15" s="250"/>
      <c r="V15" s="250"/>
      <c r="W15" s="249"/>
      <c r="X15" s="249"/>
      <c r="Y15" s="249"/>
      <c r="Z15" s="249"/>
      <c r="AA15" s="249"/>
      <c r="AB15" s="249"/>
      <c r="AC15" s="250"/>
      <c r="AD15" s="250"/>
      <c r="AE15" s="250"/>
      <c r="AF15" s="249"/>
      <c r="AG15" s="249"/>
      <c r="AH15" s="249"/>
      <c r="AI15" s="249"/>
      <c r="AJ15" s="249"/>
      <c r="AK15" s="249"/>
      <c r="AL15" s="250"/>
      <c r="AM15" s="250"/>
      <c r="AN15" s="250"/>
      <c r="AO15" s="249"/>
      <c r="AP15" s="249"/>
      <c r="AQ15" s="249"/>
      <c r="AR15" s="249"/>
      <c r="AS15" s="249"/>
      <c r="AT15" s="249"/>
      <c r="AU15" s="250"/>
      <c r="AV15" s="250"/>
      <c r="AW15" s="250"/>
      <c r="AX15" s="249"/>
      <c r="AY15" s="249"/>
      <c r="AZ15" s="249"/>
      <c r="BA15" s="249"/>
      <c r="BB15" s="249"/>
      <c r="BC15" s="249"/>
      <c r="BD15" s="250"/>
      <c r="BE15" s="250"/>
      <c r="BF15" s="250"/>
      <c r="BG15" s="249"/>
      <c r="BH15" s="249"/>
      <c r="BI15" s="249"/>
      <c r="BJ15" s="249"/>
      <c r="BK15" s="249"/>
      <c r="BL15" s="249"/>
      <c r="BM15" s="250"/>
      <c r="BN15" s="250"/>
      <c r="BO15" s="250"/>
      <c r="BP15" s="249"/>
      <c r="BQ15" s="249"/>
      <c r="BR15" s="249"/>
      <c r="BS15" s="249"/>
      <c r="BT15" s="249"/>
      <c r="BU15" s="249"/>
      <c r="BV15" s="250"/>
      <c r="BW15" s="250"/>
      <c r="BX15" s="250"/>
      <c r="BY15" s="249"/>
      <c r="BZ15" s="249"/>
      <c r="CA15" s="249"/>
      <c r="CB15" s="249"/>
      <c r="CC15" s="249"/>
      <c r="CD15" s="249"/>
      <c r="CE15" s="250"/>
      <c r="CF15" s="250"/>
      <c r="CG15" s="250"/>
      <c r="CH15" s="249"/>
      <c r="CI15" s="249"/>
      <c r="CJ15" s="249"/>
      <c r="CK15" s="249"/>
      <c r="CL15" s="249"/>
      <c r="CM15" s="249"/>
      <c r="CN15" s="30"/>
      <c r="CO15" s="8"/>
    </row>
    <row r="16" spans="1:93" ht="50.1" customHeight="1" x14ac:dyDescent="0.2">
      <c r="A16" s="186" t="s">
        <v>539</v>
      </c>
      <c r="B16" s="246"/>
      <c r="C16" s="8">
        <f>SUM(COUNTIF('Gedragssignaleringslijsten v1'!C19,"X"),COUNTIF('v2'!C19,"X"),COUNTIF('v3'!C19,"X"),COUNTIF('v4'!C19,"X"),COUNTIF('v5'!C19,"X"),COUNTIF('v6'!C19,"X"),COUNTIF('v7'!C19,"X"),COUNTIF('v8'!C19,"X"),COUNTIF('v9'!C19,"X"),COUNTIF('v10'!C19,"X"),COUNTIF(ouders!C19,"X"),COUNTIF(leerling!C19,"X"),COUNTIF('v13'!C19,"X"),COUNTIF('v14'!C19,"X"),COUNTIF('v15'!C19,"X"))</f>
        <v>0</v>
      </c>
      <c r="D16" t="b">
        <f t="shared" si="0"/>
        <v>0</v>
      </c>
      <c r="E16" s="366" t="str">
        <f>IF(D16=FALSE,"",VLOOKUP(D16,lijst2!$A136:'lijst2'!$B137,2,TRUE))</f>
        <v/>
      </c>
      <c r="F16" s="367" t="str">
        <f>IF(D16=FALSE,"",VLOOKUP(D16,lijst2!$A138:'lijst2'!$B139,2,TRUE))</f>
        <v/>
      </c>
      <c r="G16" s="367" t="str">
        <f>IF(D16=FALSE,"",VLOOKUP(D16,lijst2!$A140:'lijst2'!$B141,2,TRUE))</f>
        <v/>
      </c>
      <c r="H16" s="367" t="str">
        <f>IF(D16=FALSE,"",VLOOKUP(D16,lijst2!$A142:'lijst2'!$B143,2,TRUE))</f>
        <v/>
      </c>
      <c r="I16" s="367" t="str">
        <f>IF(D16=FALSE,"",VLOOKUP(D16,lijst2!$A144:'lijst2'!$B145,2,TRUE))</f>
        <v/>
      </c>
      <c r="J16" s="368" t="str">
        <f>IF(D16=FALSE,"",VLOOKUP(D16,lijst2!$A146:'lijst2'!$B147,2,TRUE))</f>
        <v/>
      </c>
      <c r="K16" s="30"/>
      <c r="L16" s="30">
        <f>SUM(COUNTIF('Gedragssignaleringslijsten v1'!D19,"X"),COUNTIF('v2'!D19,"X"),COUNTIF('v3'!D19,"X"),COUNTIF('v4'!D19,"X"),COUNTIF('v5'!D19,"X"),COUNTIF('v6'!D19,"X"),COUNTIF('v7'!D19,"X"),COUNTIF('v8'!D19,"X"),COUNTIF('v9'!D19,"X"),COUNTIF('v10'!D19,"X"),COUNTIF(ouders!D19,"X"),COUNTIF(leerling!D19,"X"),COUNTIF('v13'!D19,"X"),COUNTIF('v14'!D19,"X"),COUNTIF('v15'!D19,"X"))</f>
        <v>0</v>
      </c>
      <c r="M16" s="30" t="b">
        <f t="shared" si="1"/>
        <v>0</v>
      </c>
      <c r="N16" s="249"/>
      <c r="O16" s="249"/>
      <c r="P16" s="249"/>
      <c r="Q16" s="249"/>
      <c r="R16" s="249"/>
      <c r="S16" s="249"/>
      <c r="T16" s="250"/>
      <c r="U16" s="250"/>
      <c r="V16" s="250"/>
      <c r="W16" s="249"/>
      <c r="X16" s="249"/>
      <c r="Y16" s="249"/>
      <c r="Z16" s="249"/>
      <c r="AA16" s="249"/>
      <c r="AB16" s="249"/>
      <c r="AC16" s="250"/>
      <c r="AD16" s="250"/>
      <c r="AE16" s="250"/>
      <c r="AF16" s="249"/>
      <c r="AG16" s="249"/>
      <c r="AH16" s="249"/>
      <c r="AI16" s="249"/>
      <c r="AJ16" s="249"/>
      <c r="AK16" s="249"/>
      <c r="AL16" s="250"/>
      <c r="AM16" s="250"/>
      <c r="AN16" s="250"/>
      <c r="AO16" s="249"/>
      <c r="AP16" s="249"/>
      <c r="AQ16" s="249"/>
      <c r="AR16" s="249"/>
      <c r="AS16" s="249"/>
      <c r="AT16" s="249"/>
      <c r="AU16" s="250"/>
      <c r="AV16" s="250"/>
      <c r="AW16" s="250"/>
      <c r="AX16" s="249"/>
      <c r="AY16" s="249"/>
      <c r="AZ16" s="249"/>
      <c r="BA16" s="249"/>
      <c r="BB16" s="249"/>
      <c r="BC16" s="249"/>
      <c r="BD16" s="250"/>
      <c r="BE16" s="250"/>
      <c r="BF16" s="250"/>
      <c r="BG16" s="249"/>
      <c r="BH16" s="249"/>
      <c r="BI16" s="249"/>
      <c r="BJ16" s="249"/>
      <c r="BK16" s="249"/>
      <c r="BL16" s="249"/>
      <c r="BM16" s="250"/>
      <c r="BN16" s="250"/>
      <c r="BO16" s="250"/>
      <c r="BP16" s="249"/>
      <c r="BQ16" s="249"/>
      <c r="BR16" s="249"/>
      <c r="BS16" s="249"/>
      <c r="BT16" s="249"/>
      <c r="BU16" s="249"/>
      <c r="BV16" s="250"/>
      <c r="BW16" s="250"/>
      <c r="BX16" s="250"/>
      <c r="BY16" s="249"/>
      <c r="BZ16" s="249"/>
      <c r="CA16" s="249"/>
      <c r="CB16" s="249"/>
      <c r="CC16" s="249"/>
      <c r="CD16" s="249"/>
      <c r="CE16" s="250"/>
      <c r="CF16" s="250"/>
      <c r="CG16" s="250"/>
      <c r="CH16" s="249"/>
      <c r="CI16" s="249"/>
      <c r="CJ16" s="249"/>
      <c r="CK16" s="249"/>
      <c r="CL16" s="249"/>
      <c r="CM16" s="249"/>
      <c r="CN16" s="30"/>
      <c r="CO16" s="8"/>
    </row>
    <row r="17" spans="1:93" ht="50.1" customHeight="1" thickBot="1" x14ac:dyDescent="0.25">
      <c r="A17" s="187" t="s">
        <v>177</v>
      </c>
      <c r="B17" s="246"/>
      <c r="C17" s="8">
        <f>SUM(COUNTIF('Gedragssignaleringslijsten v1'!C20,"X"),COUNTIF('v2'!C20,"X"),COUNTIF('v3'!C20,"X"),COUNTIF('v4'!C20,"X"),COUNTIF('v5'!C20,"X"),COUNTIF('v6'!C20,"X"),COUNTIF('v7'!C20,"X"),COUNTIF('v8'!C20,"X"),COUNTIF('v9'!C20,"X"),COUNTIF('v10'!C20,"X"),COUNTIF(ouders!C20,"X"),COUNTIF(leerling!C20,"X"),COUNTIF('v13'!C20,"X"),COUNTIF('v14'!C20,"X"),COUNTIF('v15'!C20,"X"))</f>
        <v>0</v>
      </c>
      <c r="D17" t="b">
        <f t="shared" si="0"/>
        <v>0</v>
      </c>
      <c r="E17" s="369" t="str">
        <f>IF(D17=FALSE,"",VLOOKUP(D17,lijst2!$A148:'lijst2'!$B149,2,TRUE))</f>
        <v/>
      </c>
      <c r="F17" s="370" t="str">
        <f>IF(D17=FALSE,"",VLOOKUP(D17,lijst2!$A150:'lijst2'!$B151,2,TRUE))</f>
        <v/>
      </c>
      <c r="G17" s="370" t="str">
        <f>IF(D17=FALSE,"",VLOOKUP(D17,lijst2!$A152:'lijst2'!$B153,2,TRUE))</f>
        <v/>
      </c>
      <c r="H17" s="370" t="str">
        <f>IF(D17=FALSE,"",VLOOKUP(D17,lijst2!$A154:'lijst2'!$B155,2,TRUE))</f>
        <v/>
      </c>
      <c r="I17" s="370" t="str">
        <f>IF(D17=FALSE,"",VLOOKUP(D17,lijst2!$A156:'lijst2'!$B157,2,TRUE))</f>
        <v/>
      </c>
      <c r="J17" s="371" t="str">
        <f>IF(D17=FALSE,"",VLOOKUP(D17,lijst2!$A158:'lijst2'!$B159,2,TRUE))</f>
        <v/>
      </c>
      <c r="K17" s="30"/>
      <c r="L17" s="30">
        <f>SUM(COUNTIF('Gedragssignaleringslijsten v1'!D20,"X"),COUNTIF('v2'!D20,"X"),COUNTIF('v3'!D20,"X"),COUNTIF('v4'!D20,"X"),COUNTIF('v5'!D20,"X"),COUNTIF('v6'!D20,"X"),COUNTIF('v7'!D20,"X"),COUNTIF('v8'!D20,"X"),COUNTIF('v9'!D20,"X"),COUNTIF('v10'!D20,"X"),COUNTIF(ouders!D20,"X"),COUNTIF(leerling!D20,"X"),COUNTIF('v13'!D20,"X"),COUNTIF('v14'!D20,"X"),COUNTIF('v15'!D20,"X"))</f>
        <v>0</v>
      </c>
      <c r="M17" s="30" t="b">
        <f t="shared" si="1"/>
        <v>0</v>
      </c>
      <c r="N17" s="249"/>
      <c r="O17" s="249"/>
      <c r="P17" s="249"/>
      <c r="Q17" s="249"/>
      <c r="R17" s="249"/>
      <c r="S17" s="249"/>
      <c r="T17" s="250"/>
      <c r="U17" s="250"/>
      <c r="V17" s="250"/>
      <c r="W17" s="249"/>
      <c r="X17" s="249"/>
      <c r="Y17" s="249"/>
      <c r="Z17" s="249"/>
      <c r="AA17" s="249"/>
      <c r="AB17" s="249"/>
      <c r="AC17" s="250"/>
      <c r="AD17" s="250"/>
      <c r="AE17" s="250"/>
      <c r="AF17" s="249"/>
      <c r="AG17" s="249"/>
      <c r="AH17" s="249"/>
      <c r="AI17" s="249"/>
      <c r="AJ17" s="249"/>
      <c r="AK17" s="249"/>
      <c r="AL17" s="250"/>
      <c r="AM17" s="250"/>
      <c r="AN17" s="250"/>
      <c r="AO17" s="249"/>
      <c r="AP17" s="249"/>
      <c r="AQ17" s="249"/>
      <c r="AR17" s="249"/>
      <c r="AS17" s="249"/>
      <c r="AT17" s="249"/>
      <c r="AU17" s="250"/>
      <c r="AV17" s="250"/>
      <c r="AW17" s="250"/>
      <c r="AX17" s="249"/>
      <c r="AY17" s="249"/>
      <c r="AZ17" s="249"/>
      <c r="BA17" s="249"/>
      <c r="BB17" s="249"/>
      <c r="BC17" s="249"/>
      <c r="BD17" s="250"/>
      <c r="BE17" s="250"/>
      <c r="BF17" s="250"/>
      <c r="BG17" s="249"/>
      <c r="BH17" s="249"/>
      <c r="BI17" s="249"/>
      <c r="BJ17" s="249"/>
      <c r="BK17" s="249"/>
      <c r="BL17" s="249"/>
      <c r="BM17" s="250"/>
      <c r="BN17" s="250"/>
      <c r="BO17" s="250"/>
      <c r="BP17" s="249"/>
      <c r="BQ17" s="249"/>
      <c r="BR17" s="249"/>
      <c r="BS17" s="249"/>
      <c r="BT17" s="249"/>
      <c r="BU17" s="249"/>
      <c r="BV17" s="250"/>
      <c r="BW17" s="250"/>
      <c r="BX17" s="250"/>
      <c r="BY17" s="249"/>
      <c r="BZ17" s="249"/>
      <c r="CA17" s="249"/>
      <c r="CB17" s="249"/>
      <c r="CC17" s="249"/>
      <c r="CD17" s="249"/>
      <c r="CE17" s="250"/>
      <c r="CF17" s="250"/>
      <c r="CG17" s="250"/>
      <c r="CH17" s="249"/>
      <c r="CI17" s="249"/>
      <c r="CJ17" s="249"/>
      <c r="CK17" s="249"/>
      <c r="CL17" s="249"/>
      <c r="CM17" s="249"/>
      <c r="CN17" s="30"/>
      <c r="CO17" s="8"/>
    </row>
    <row r="18" spans="1:93" ht="16.5" customHeight="1" thickBot="1" x14ac:dyDescent="0.25">
      <c r="A18" s="217" t="s">
        <v>340</v>
      </c>
      <c r="B18" s="252"/>
      <c r="C18" s="8"/>
      <c r="D18" s="8"/>
      <c r="E18" s="372"/>
      <c r="F18" s="372"/>
      <c r="G18" s="372"/>
      <c r="H18" s="372"/>
      <c r="I18" s="372"/>
      <c r="J18" s="372"/>
      <c r="K18" s="30"/>
      <c r="L18" s="30"/>
      <c r="M18" s="3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30"/>
      <c r="CO18" s="8"/>
    </row>
    <row r="19" spans="1:93" ht="50.1" customHeight="1" x14ac:dyDescent="0.2">
      <c r="A19" s="185" t="s">
        <v>189</v>
      </c>
      <c r="B19" s="246"/>
      <c r="C19" s="8">
        <f>SUM(COUNTIF('Gedragssignaleringslijsten v1'!C22,"X"),COUNTIF('v2'!C22,"X"),COUNTIF('v3'!C22,"X"),COUNTIF('v4'!C22,"X"),COUNTIF('v5'!C22,"X"),COUNTIF('v6'!C22,"X"),COUNTIF('v7'!C22,"X"),COUNTIF('v8'!C22,"X"),COUNTIF('v9'!C22,"X"),COUNTIF('v10'!C22,"X"),COUNTIF(ouders!C22,"X"),COUNTIF(leerling!C22,"X"),COUNTIF('v13'!C22,"X"),COUNTIF('v14'!C22,"X"),COUNTIF('v15'!C22,"X"))</f>
        <v>0</v>
      </c>
      <c r="D19" t="b">
        <f>IF(C19&gt;C$1/30, TRUE)</f>
        <v>0</v>
      </c>
      <c r="E19" s="363" t="str">
        <f>IF(D19=FALSE,"",VLOOKUP(D19,lijst2!$A160:'lijst2'!$B161,2,TRUE))</f>
        <v/>
      </c>
      <c r="F19" s="364" t="str">
        <f>IF(D19=FALSE,"",VLOOKUP(D19,lijst2!$A162:'lijst2'!$B163,2,TRUE))</f>
        <v/>
      </c>
      <c r="G19" s="364" t="str">
        <f>IF(D19=FALSE,"",VLOOKUP(D19,lijst2!$A164:'lijst2'!$B165,2,TRUE))</f>
        <v/>
      </c>
      <c r="H19" s="364" t="str">
        <f>IF(D19=FALSE,"",VLOOKUP(D19,lijst2!$A166:'lijst2'!$B167,2,TRUE))</f>
        <v/>
      </c>
      <c r="I19" s="364" t="str">
        <f>IF(D19=FALSE,"",VLOOKUP(D19,lijst2!$A168:'lijst2'!$B169,2,TRUE))</f>
        <v/>
      </c>
      <c r="J19" s="365" t="str">
        <f>IF(D19=FALSE,"",VLOOKUP(D19,lijst2!$A170:'lijst2'!$B171,2,TRUE))</f>
        <v/>
      </c>
      <c r="K19" s="251"/>
      <c r="L19" s="30">
        <f>SUM(COUNTIF('Gedragssignaleringslijsten v1'!D22,"X"),COUNTIF('v2'!D22,"X"),COUNTIF('v3'!D22,"X"),COUNTIF('v4'!D22,"X"),COUNTIF('v5'!D22,"X"),COUNTIF('v6'!D22,"X"),COUNTIF('v7'!D22,"X"),COUNTIF('v8'!D22,"X"),COUNTIF('v9'!D22,"X"),COUNTIF('v10'!D22,"X"),COUNTIF(ouders!D22,"X"),COUNTIF(leerling!D22,"X"),COUNTIF('v13'!D22,"X"),COUNTIF('v14'!D22,"X"),COUNTIF('v15'!D22,"X"))</f>
        <v>0</v>
      </c>
      <c r="M19" s="30" t="b">
        <f>IF(L19&gt;L$1/20, TRUE)</f>
        <v>0</v>
      </c>
      <c r="N19" s="249"/>
      <c r="O19" s="249"/>
      <c r="P19" s="249"/>
      <c r="Q19" s="249"/>
      <c r="R19" s="249"/>
      <c r="S19" s="249"/>
      <c r="T19" s="250"/>
      <c r="U19" s="250"/>
      <c r="V19" s="250"/>
      <c r="W19" s="249"/>
      <c r="X19" s="249"/>
      <c r="Y19" s="249"/>
      <c r="Z19" s="249"/>
      <c r="AA19" s="249"/>
      <c r="AB19" s="249"/>
      <c r="AC19" s="250"/>
      <c r="AD19" s="250"/>
      <c r="AE19" s="250"/>
      <c r="AF19" s="249"/>
      <c r="AG19" s="249"/>
      <c r="AH19" s="249"/>
      <c r="AI19" s="249"/>
      <c r="AJ19" s="249"/>
      <c r="AK19" s="249"/>
      <c r="AL19" s="250"/>
      <c r="AM19" s="250"/>
      <c r="AN19" s="250"/>
      <c r="AO19" s="249"/>
      <c r="AP19" s="249"/>
      <c r="AQ19" s="249"/>
      <c r="AR19" s="249"/>
      <c r="AS19" s="249"/>
      <c r="AT19" s="249"/>
      <c r="AU19" s="250"/>
      <c r="AV19" s="250"/>
      <c r="AW19" s="250"/>
      <c r="AX19" s="249"/>
      <c r="AY19" s="249"/>
      <c r="AZ19" s="249"/>
      <c r="BA19" s="249"/>
      <c r="BB19" s="249"/>
      <c r="BC19" s="249"/>
      <c r="BD19" s="250"/>
      <c r="BE19" s="250"/>
      <c r="BF19" s="250"/>
      <c r="BG19" s="249"/>
      <c r="BH19" s="249"/>
      <c r="BI19" s="249"/>
      <c r="BJ19" s="249"/>
      <c r="BK19" s="249"/>
      <c r="BL19" s="249"/>
      <c r="BM19" s="250"/>
      <c r="BN19" s="250"/>
      <c r="BO19" s="250"/>
      <c r="BP19" s="249"/>
      <c r="BQ19" s="249"/>
      <c r="BR19" s="249"/>
      <c r="BS19" s="249"/>
      <c r="BT19" s="249"/>
      <c r="BU19" s="249"/>
      <c r="BV19" s="250"/>
      <c r="BW19" s="250"/>
      <c r="BX19" s="250"/>
      <c r="BY19" s="249"/>
      <c r="BZ19" s="249"/>
      <c r="CA19" s="249"/>
      <c r="CB19" s="249"/>
      <c r="CC19" s="249"/>
      <c r="CD19" s="249"/>
      <c r="CE19" s="250"/>
      <c r="CF19" s="250"/>
      <c r="CG19" s="250"/>
      <c r="CH19" s="249"/>
      <c r="CI19" s="249"/>
      <c r="CJ19" s="249"/>
      <c r="CK19" s="249"/>
      <c r="CL19" s="249"/>
      <c r="CM19" s="249"/>
      <c r="CN19" s="30"/>
      <c r="CO19" s="8"/>
    </row>
    <row r="20" spans="1:93" ht="50.1" customHeight="1" x14ac:dyDescent="0.2">
      <c r="A20" s="186" t="s">
        <v>179</v>
      </c>
      <c r="B20" s="246"/>
      <c r="C20" s="8">
        <f>SUM(COUNTIF('Gedragssignaleringslijsten v1'!C23,"X"),COUNTIF('v2'!C23,"X"),COUNTIF('v3'!C23,"X"),COUNTIF('v4'!C23,"X"),COUNTIF('v5'!C23,"X"),COUNTIF('v6'!C23,"X"),COUNTIF('v7'!C23,"X"),COUNTIF('v8'!C23,"X"),COUNTIF('v9'!C23,"X"),COUNTIF('v10'!C23,"X"),COUNTIF(ouders!C23,"X"),COUNTIF(leerling!C23,"X"),COUNTIF('v13'!C23,"X"),COUNTIF('v14'!C23,"X"),COUNTIF('v15'!C23,"X"))</f>
        <v>0</v>
      </c>
      <c r="D20" t="b">
        <f>IF(C20&gt;C$1/30, TRUE)</f>
        <v>0</v>
      </c>
      <c r="E20" s="366" t="str">
        <f>IF(D20=FALSE,"",VLOOKUP(D20,lijst2!$A172:'lijst2'!$B173,2,TRUE))</f>
        <v/>
      </c>
      <c r="F20" s="367" t="str">
        <f>IF(D20=FALSE,"",VLOOKUP(D20,lijst2!$A174:'lijst2'!$B175,2,TRUE))</f>
        <v/>
      </c>
      <c r="G20" s="367" t="str">
        <f>IF(D20=FALSE,"",VLOOKUP(D20,lijst2!$A176:'lijst2'!$B177,2,TRUE))</f>
        <v/>
      </c>
      <c r="H20" s="367" t="str">
        <f>IF(D20=FALSE,"",VLOOKUP(D20,lijst2!$A178:'lijst2'!$B179,2,TRUE))</f>
        <v/>
      </c>
      <c r="I20" s="367" t="str">
        <f>IF(D20=FALSE,"",VLOOKUP(D20,lijst2!$A180:'lijst2'!$B181,2,TRUE))</f>
        <v/>
      </c>
      <c r="J20" s="368" t="str">
        <f>IF(D20=FALSE,"",VLOOKUP(D20,lijst2!$A182:'lijst2'!$B183,2,TRUE))</f>
        <v/>
      </c>
      <c r="K20" s="30"/>
      <c r="L20" s="30">
        <f>SUM(COUNTIF('Gedragssignaleringslijsten v1'!D23,"X"),COUNTIF('v2'!D23,"X"),COUNTIF('v3'!D23,"X"),COUNTIF('v4'!D23,"X"),COUNTIF('v5'!D23,"X"),COUNTIF('v6'!D23,"X"),COUNTIF('v7'!D23,"X"),COUNTIF('v8'!D23,"X"),COUNTIF('v9'!D23,"X"),COUNTIF('v10'!D23,"X"),COUNTIF(ouders!D23,"X"),COUNTIF(leerling!D23,"X"),COUNTIF('v13'!D23,"X"),COUNTIF('v14'!D23,"X"),COUNTIF('v15'!D23,"X"))</f>
        <v>0</v>
      </c>
      <c r="M20" s="30" t="b">
        <f>IF(L20&gt;L$1/20, TRUE)</f>
        <v>0</v>
      </c>
      <c r="N20" s="249"/>
      <c r="O20" s="249"/>
      <c r="P20" s="249"/>
      <c r="Q20" s="249"/>
      <c r="R20" s="249"/>
      <c r="S20" s="249"/>
      <c r="T20" s="250"/>
      <c r="U20" s="250"/>
      <c r="V20" s="250"/>
      <c r="W20" s="249"/>
      <c r="X20" s="249"/>
      <c r="Y20" s="249"/>
      <c r="Z20" s="249"/>
      <c r="AA20" s="249"/>
      <c r="AB20" s="249"/>
      <c r="AC20" s="250"/>
      <c r="AD20" s="250"/>
      <c r="AE20" s="250"/>
      <c r="AF20" s="249"/>
      <c r="AG20" s="249"/>
      <c r="AH20" s="249"/>
      <c r="AI20" s="249"/>
      <c r="AJ20" s="249"/>
      <c r="AK20" s="249"/>
      <c r="AL20" s="250"/>
      <c r="AM20" s="250"/>
      <c r="AN20" s="250"/>
      <c r="AO20" s="249"/>
      <c r="AP20" s="249"/>
      <c r="AQ20" s="249"/>
      <c r="AR20" s="249"/>
      <c r="AS20" s="249"/>
      <c r="AT20" s="249"/>
      <c r="AU20" s="250"/>
      <c r="AV20" s="250"/>
      <c r="AW20" s="250"/>
      <c r="AX20" s="249"/>
      <c r="AY20" s="249"/>
      <c r="AZ20" s="249"/>
      <c r="BA20" s="249"/>
      <c r="BB20" s="249"/>
      <c r="BC20" s="249"/>
      <c r="BD20" s="250"/>
      <c r="BE20" s="250"/>
      <c r="BF20" s="250"/>
      <c r="BG20" s="249"/>
      <c r="BH20" s="249"/>
      <c r="BI20" s="249"/>
      <c r="BJ20" s="249"/>
      <c r="BK20" s="249"/>
      <c r="BL20" s="249"/>
      <c r="BM20" s="250"/>
      <c r="BN20" s="250"/>
      <c r="BO20" s="250"/>
      <c r="BP20" s="249"/>
      <c r="BQ20" s="249"/>
      <c r="BR20" s="249"/>
      <c r="BS20" s="249"/>
      <c r="BT20" s="249"/>
      <c r="BU20" s="249"/>
      <c r="BV20" s="250"/>
      <c r="BW20" s="250"/>
      <c r="BX20" s="250"/>
      <c r="BY20" s="249"/>
      <c r="BZ20" s="249"/>
      <c r="CA20" s="249"/>
      <c r="CB20" s="249"/>
      <c r="CC20" s="249"/>
      <c r="CD20" s="249"/>
      <c r="CE20" s="250"/>
      <c r="CF20" s="250"/>
      <c r="CG20" s="250"/>
      <c r="CH20" s="249"/>
      <c r="CI20" s="249"/>
      <c r="CJ20" s="249"/>
      <c r="CK20" s="249"/>
      <c r="CL20" s="249"/>
      <c r="CM20" s="249"/>
      <c r="CN20" s="30"/>
      <c r="CO20" s="8"/>
    </row>
    <row r="21" spans="1:93" ht="50.1" customHeight="1" x14ac:dyDescent="0.2">
      <c r="A21" s="186" t="s">
        <v>488</v>
      </c>
      <c r="B21" s="246"/>
      <c r="C21" s="8">
        <f>SUM(COUNTIF('Gedragssignaleringslijsten v1'!C24,"X"),COUNTIF('v2'!C24,"X"),COUNTIF('v3'!C24,"X"),COUNTIF('v4'!C24,"X"),COUNTIF('v5'!C24,"X"),COUNTIF('v6'!C24,"X"),COUNTIF('v7'!C24,"X"),COUNTIF('v8'!C24,"X"),COUNTIF('v9'!C24,"X"),COUNTIF('v10'!C24,"X"),COUNTIF(ouders!C24,"X"),COUNTIF(leerling!C24,"X"),COUNTIF('v13'!C24,"X"),COUNTIF('v14'!C24,"X"),COUNTIF('v15'!C24,"X"))</f>
        <v>0</v>
      </c>
      <c r="D21" t="b">
        <f>IF(C21&gt;C$1/30, TRUE)</f>
        <v>0</v>
      </c>
      <c r="E21" s="366" t="str">
        <f>IF(D21=FALSE,"",VLOOKUP(D21,lijst2!$A184:'lijst2'!$B185,2,TRUE))</f>
        <v/>
      </c>
      <c r="F21" s="367" t="str">
        <f>IF(D21=FALSE,"",VLOOKUP(D21,lijst2!$A186:'lijst2'!$B187,2,TRUE))</f>
        <v/>
      </c>
      <c r="G21" s="367" t="str">
        <f>IF(D21=FALSE,"",VLOOKUP(D21,lijst2!$A188:'lijst2'!$B189,2,TRUE))</f>
        <v/>
      </c>
      <c r="H21" s="367" t="str">
        <f>IF(D21=FALSE,"",VLOOKUP(D21,lijst2!$A190:'lijst2'!$B191,2,TRUE))</f>
        <v/>
      </c>
      <c r="I21" s="367" t="str">
        <f>IF(D21=FALSE,"",VLOOKUP(D21,lijst2!$A192:'lijst2'!$B193,2,TRUE))</f>
        <v/>
      </c>
      <c r="J21" s="368" t="str">
        <f>IF(D21=FALSE,"",VLOOKUP(D21,lijst2!$A194:'lijst2'!$B195,2,TRUE))</f>
        <v/>
      </c>
      <c r="K21" s="30"/>
      <c r="L21" s="30">
        <f>SUM(COUNTIF('Gedragssignaleringslijsten v1'!D24,"X"),COUNTIF('v2'!D24,"X"),COUNTIF('v3'!D24,"X"),COUNTIF('v4'!D24,"X"),COUNTIF('v5'!D24,"X"),COUNTIF('v6'!D24,"X"),COUNTIF('v7'!D24,"X"),COUNTIF('v8'!D24,"X"),COUNTIF('v9'!D24,"X"),COUNTIF('v10'!D24,"X"),COUNTIF(ouders!D24,"X"),COUNTIF(leerling!D24,"X"),COUNTIF('v13'!D24,"X"),COUNTIF('v14'!D24,"X"),COUNTIF('v15'!D24,"X"))</f>
        <v>0</v>
      </c>
      <c r="M21" s="30" t="b">
        <f>IF(L21&gt;L$1/20, TRUE)</f>
        <v>0</v>
      </c>
      <c r="N21" s="249"/>
      <c r="O21" s="249"/>
      <c r="P21" s="249"/>
      <c r="Q21" s="249"/>
      <c r="R21" s="249"/>
      <c r="S21" s="249"/>
      <c r="T21" s="250"/>
      <c r="U21" s="250"/>
      <c r="V21" s="250"/>
      <c r="W21" s="249"/>
      <c r="X21" s="249"/>
      <c r="Y21" s="249"/>
      <c r="Z21" s="249"/>
      <c r="AA21" s="249"/>
      <c r="AB21" s="249"/>
      <c r="AC21" s="250"/>
      <c r="AD21" s="250"/>
      <c r="AE21" s="250"/>
      <c r="AF21" s="249"/>
      <c r="AG21" s="249"/>
      <c r="AH21" s="249"/>
      <c r="AI21" s="249"/>
      <c r="AJ21" s="249"/>
      <c r="AK21" s="249"/>
      <c r="AL21" s="250"/>
      <c r="AM21" s="250"/>
      <c r="AN21" s="250"/>
      <c r="AO21" s="249"/>
      <c r="AP21" s="249"/>
      <c r="AQ21" s="249"/>
      <c r="AR21" s="249"/>
      <c r="AS21" s="249"/>
      <c r="AT21" s="249"/>
      <c r="AU21" s="250"/>
      <c r="AV21" s="250"/>
      <c r="AW21" s="250"/>
      <c r="AX21" s="249"/>
      <c r="AY21" s="249"/>
      <c r="AZ21" s="249"/>
      <c r="BA21" s="249"/>
      <c r="BB21" s="249"/>
      <c r="BC21" s="249"/>
      <c r="BD21" s="250"/>
      <c r="BE21" s="250"/>
      <c r="BF21" s="250"/>
      <c r="BG21" s="249"/>
      <c r="BH21" s="249"/>
      <c r="BI21" s="249"/>
      <c r="BJ21" s="249"/>
      <c r="BK21" s="249"/>
      <c r="BL21" s="249"/>
      <c r="BM21" s="250"/>
      <c r="BN21" s="250"/>
      <c r="BO21" s="250"/>
      <c r="BP21" s="249"/>
      <c r="BQ21" s="249"/>
      <c r="BR21" s="249"/>
      <c r="BS21" s="249"/>
      <c r="BT21" s="249"/>
      <c r="BU21" s="249"/>
      <c r="BV21" s="250"/>
      <c r="BW21" s="250"/>
      <c r="BX21" s="250"/>
      <c r="BY21" s="249"/>
      <c r="BZ21" s="249"/>
      <c r="CA21" s="249"/>
      <c r="CB21" s="249"/>
      <c r="CC21" s="249"/>
      <c r="CD21" s="249"/>
      <c r="CE21" s="250"/>
      <c r="CF21" s="250"/>
      <c r="CG21" s="250"/>
      <c r="CH21" s="249"/>
      <c r="CI21" s="249"/>
      <c r="CJ21" s="249"/>
      <c r="CK21" s="249"/>
      <c r="CL21" s="249"/>
      <c r="CM21" s="249"/>
      <c r="CN21" s="30"/>
      <c r="CO21" s="8"/>
    </row>
    <row r="22" spans="1:93" ht="50.1" customHeight="1" x14ac:dyDescent="0.2">
      <c r="A22" s="186" t="s">
        <v>180</v>
      </c>
      <c r="B22" s="246"/>
      <c r="C22" s="8">
        <f>SUM(COUNTIF('Gedragssignaleringslijsten v1'!C25,"X"),COUNTIF('v2'!C25,"X"),COUNTIF('v3'!C25,"X"),COUNTIF('v4'!C25,"X"),COUNTIF('v5'!C25,"X"),COUNTIF('v6'!C25,"X"),COUNTIF('v7'!C25,"X"),COUNTIF('v8'!C25,"X"),COUNTIF('v9'!C25,"X"),COUNTIF('v10'!C25,"X"),COUNTIF(ouders!C25,"X"),COUNTIF(leerling!C25,"X"),COUNTIF('v13'!C25,"X"),COUNTIF('v14'!C25,"X"),COUNTIF('v15'!C25,"X"))</f>
        <v>0</v>
      </c>
      <c r="D22" t="b">
        <f>IF(C22&gt;C$1/30, TRUE)</f>
        <v>0</v>
      </c>
      <c r="E22" s="366" t="str">
        <f>IF(D22=FALSE,"",VLOOKUP(D22,lijst2!$A196:'lijst2'!$B197,2,TRUE))</f>
        <v/>
      </c>
      <c r="F22" s="367" t="str">
        <f>IF(D22=FALSE,"",VLOOKUP(D22,lijst2!$A198:'lijst2'!$B199,2,TRUE))</f>
        <v/>
      </c>
      <c r="G22" s="367" t="str">
        <f>IF(D22=FALSE,"",VLOOKUP(D22,lijst2!$A200:'lijst2'!$B201,2,TRUE))</f>
        <v/>
      </c>
      <c r="H22" s="367" t="str">
        <f>IF(D22=FALSE,"",VLOOKUP(D22,lijst2!$A202:'lijst2'!$B203,2,TRUE))</f>
        <v/>
      </c>
      <c r="I22" s="367" t="str">
        <f>IF(D22=FALSE,"",VLOOKUP(D22,lijst2!$A204:'lijst2'!$B205,2,TRUE))</f>
        <v/>
      </c>
      <c r="J22" s="368" t="str">
        <f>IF(D22=FALSE,"",VLOOKUP(D22,lijst2!$A206:'lijst2'!$B207,2,TRUE))</f>
        <v/>
      </c>
      <c r="K22" s="30"/>
      <c r="L22" s="30">
        <f>SUM(COUNTIF('Gedragssignaleringslijsten v1'!D25,"X"),COUNTIF('v2'!D25,"X"),COUNTIF('v3'!D25,"X"),COUNTIF('v4'!D25,"X"),COUNTIF('v5'!D25,"X"),COUNTIF('v6'!D25,"X"),COUNTIF('v7'!D25,"X"),COUNTIF('v8'!D25,"X"),COUNTIF('v9'!D25,"X"),COUNTIF('v10'!D25,"X"),COUNTIF(ouders!D25,"X"),COUNTIF(leerling!D25,"X"),COUNTIF('v13'!D25,"X"),COUNTIF('v14'!D25,"X"),COUNTIF('v15'!D25,"X"))</f>
        <v>0</v>
      </c>
      <c r="M22" s="30" t="b">
        <f>IF(L22&gt;L$1/20, TRUE)</f>
        <v>0</v>
      </c>
      <c r="N22" s="249"/>
      <c r="O22" s="249"/>
      <c r="P22" s="249"/>
      <c r="Q22" s="249"/>
      <c r="R22" s="249"/>
      <c r="S22" s="249"/>
      <c r="T22" s="250"/>
      <c r="U22" s="250"/>
      <c r="V22" s="250"/>
      <c r="W22" s="249"/>
      <c r="X22" s="249"/>
      <c r="Y22" s="249"/>
      <c r="Z22" s="249"/>
      <c r="AA22" s="249"/>
      <c r="AB22" s="249"/>
      <c r="AC22" s="250"/>
      <c r="AD22" s="250"/>
      <c r="AE22" s="250"/>
      <c r="AF22" s="249"/>
      <c r="AG22" s="249"/>
      <c r="AH22" s="249"/>
      <c r="AI22" s="249"/>
      <c r="AJ22" s="249"/>
      <c r="AK22" s="249"/>
      <c r="AL22" s="250"/>
      <c r="AM22" s="250"/>
      <c r="AN22" s="250"/>
      <c r="AO22" s="249"/>
      <c r="AP22" s="249"/>
      <c r="AQ22" s="249"/>
      <c r="AR22" s="249"/>
      <c r="AS22" s="249"/>
      <c r="AT22" s="249"/>
      <c r="AU22" s="250"/>
      <c r="AV22" s="250"/>
      <c r="AW22" s="250"/>
      <c r="AX22" s="249"/>
      <c r="AY22" s="249"/>
      <c r="AZ22" s="249"/>
      <c r="BA22" s="249"/>
      <c r="BB22" s="249"/>
      <c r="BC22" s="249"/>
      <c r="BD22" s="250"/>
      <c r="BE22" s="250"/>
      <c r="BF22" s="250"/>
      <c r="BG22" s="249"/>
      <c r="BH22" s="249"/>
      <c r="BI22" s="249"/>
      <c r="BJ22" s="249"/>
      <c r="BK22" s="249"/>
      <c r="BL22" s="249"/>
      <c r="BM22" s="250"/>
      <c r="BN22" s="250"/>
      <c r="BO22" s="250"/>
      <c r="BP22" s="249"/>
      <c r="BQ22" s="249"/>
      <c r="BR22" s="249"/>
      <c r="BS22" s="249"/>
      <c r="BT22" s="249"/>
      <c r="BU22" s="249"/>
      <c r="BV22" s="250"/>
      <c r="BW22" s="250"/>
      <c r="BX22" s="250"/>
      <c r="BY22" s="249"/>
      <c r="BZ22" s="249"/>
      <c r="CA22" s="249"/>
      <c r="CB22" s="249"/>
      <c r="CC22" s="249"/>
      <c r="CD22" s="249"/>
      <c r="CE22" s="250"/>
      <c r="CF22" s="250"/>
      <c r="CG22" s="250"/>
      <c r="CH22" s="249"/>
      <c r="CI22" s="249"/>
      <c r="CJ22" s="249"/>
      <c r="CK22" s="249"/>
      <c r="CL22" s="249"/>
      <c r="CM22" s="249"/>
      <c r="CN22" s="30"/>
      <c r="CO22" s="8"/>
    </row>
    <row r="23" spans="1:93" ht="50.1" customHeight="1" thickBot="1" x14ac:dyDescent="0.25">
      <c r="A23" s="187" t="s">
        <v>489</v>
      </c>
      <c r="B23" s="246"/>
      <c r="C23" s="8">
        <f>SUM(COUNTIF('Gedragssignaleringslijsten v1'!C26,"X"),COUNTIF('v2'!C26,"X"),COUNTIF('v3'!C26,"X"),COUNTIF('v4'!C26,"X"),COUNTIF('v5'!C26,"X"),COUNTIF('v6'!C26,"X"),COUNTIF('v7'!C26,"X"),COUNTIF('v8'!C26,"X"),COUNTIF('v9'!C26,"X"),COUNTIF('v10'!C26,"X"),COUNTIF(ouders!C26,"X"),COUNTIF(leerling!C26,"X"),COUNTIF('v13'!C26,"X"),COUNTIF('v14'!C26,"X"),COUNTIF('v15'!C26,"X"))</f>
        <v>0</v>
      </c>
      <c r="D23" t="b">
        <f>IF(C23&gt;C$1/30, TRUE)</f>
        <v>0</v>
      </c>
      <c r="E23" s="369" t="str">
        <f>IF(D23=FALSE,"",VLOOKUP(D23,lijst2!$A208:'lijst2'!$B209,2,TRUE))</f>
        <v/>
      </c>
      <c r="F23" s="370" t="str">
        <f>IF(D23=FALSE,"",VLOOKUP(D23,lijst2!$A210:'lijst2'!$B211,2,TRUE))</f>
        <v/>
      </c>
      <c r="G23" s="370" t="str">
        <f>IF(D23=FALSE,"",VLOOKUP(D23,lijst2!$A212:'lijst2'!$B213,2,TRUE))</f>
        <v/>
      </c>
      <c r="H23" s="370" t="str">
        <f>IF(D23=FALSE,"",VLOOKUP(D23,lijst2!$A214:'lijst2'!$B215,2,TRUE))</f>
        <v/>
      </c>
      <c r="I23" s="370" t="str">
        <f>IF(D23=FALSE,"",VLOOKUP(D23,lijst2!$A216:'lijst2'!$B217,2,TRUE))</f>
        <v/>
      </c>
      <c r="J23" s="371" t="str">
        <f>IF(D23=FALSE,"",VLOOKUP(D23,lijst2!$A218:'lijst2'!$B219,2,TRUE))</f>
        <v/>
      </c>
      <c r="K23" s="30"/>
      <c r="L23" s="30">
        <f>SUM(COUNTIF('Gedragssignaleringslijsten v1'!D26,"X"),COUNTIF('v2'!D26,"X"),COUNTIF('v3'!D26,"X"),COUNTIF('v4'!D26,"X"),COUNTIF('v5'!D26,"X"),COUNTIF('v6'!D26,"X"),COUNTIF('v7'!D26,"X"),COUNTIF('v8'!D26,"X"),COUNTIF('v9'!D26,"X"),COUNTIF('v10'!D26,"X"),COUNTIF(ouders!D26,"X"),COUNTIF(leerling!D26,"X"),COUNTIF('v13'!D26,"X"),COUNTIF('v14'!D26,"X"),COUNTIF('v15'!D26,"X"))</f>
        <v>0</v>
      </c>
      <c r="M23" s="30" t="b">
        <f>IF(L23&gt;L$1/20, TRUE)</f>
        <v>0</v>
      </c>
      <c r="N23" s="249"/>
      <c r="O23" s="249"/>
      <c r="P23" s="249"/>
      <c r="Q23" s="249"/>
      <c r="R23" s="249"/>
      <c r="S23" s="249"/>
      <c r="T23" s="250"/>
      <c r="U23" s="250"/>
      <c r="V23" s="250"/>
      <c r="W23" s="249"/>
      <c r="X23" s="249"/>
      <c r="Y23" s="249"/>
      <c r="Z23" s="249"/>
      <c r="AA23" s="249"/>
      <c r="AB23" s="249"/>
      <c r="AC23" s="250"/>
      <c r="AD23" s="250"/>
      <c r="AE23" s="250"/>
      <c r="AF23" s="249"/>
      <c r="AG23" s="249"/>
      <c r="AH23" s="249"/>
      <c r="AI23" s="249"/>
      <c r="AJ23" s="249"/>
      <c r="AK23" s="249"/>
      <c r="AL23" s="250"/>
      <c r="AM23" s="250"/>
      <c r="AN23" s="250"/>
      <c r="AO23" s="249"/>
      <c r="AP23" s="249"/>
      <c r="AQ23" s="249"/>
      <c r="AR23" s="249"/>
      <c r="AS23" s="249"/>
      <c r="AT23" s="249"/>
      <c r="AU23" s="250"/>
      <c r="AV23" s="250"/>
      <c r="AW23" s="250"/>
      <c r="AX23" s="249"/>
      <c r="AY23" s="249"/>
      <c r="AZ23" s="249"/>
      <c r="BA23" s="249"/>
      <c r="BB23" s="249"/>
      <c r="BC23" s="249"/>
      <c r="BD23" s="250"/>
      <c r="BE23" s="250"/>
      <c r="BF23" s="250"/>
      <c r="BG23" s="249"/>
      <c r="BH23" s="249"/>
      <c r="BI23" s="249"/>
      <c r="BJ23" s="249"/>
      <c r="BK23" s="249"/>
      <c r="BL23" s="249"/>
      <c r="BM23" s="250"/>
      <c r="BN23" s="250"/>
      <c r="BO23" s="250"/>
      <c r="BP23" s="249"/>
      <c r="BQ23" s="249"/>
      <c r="BR23" s="249"/>
      <c r="BS23" s="249"/>
      <c r="BT23" s="249"/>
      <c r="BU23" s="249"/>
      <c r="BV23" s="250"/>
      <c r="BW23" s="250"/>
      <c r="BX23" s="250"/>
      <c r="BY23" s="249"/>
      <c r="BZ23" s="249"/>
      <c r="CA23" s="249"/>
      <c r="CB23" s="249"/>
      <c r="CC23" s="249"/>
      <c r="CD23" s="249"/>
      <c r="CE23" s="250"/>
      <c r="CF23" s="250"/>
      <c r="CG23" s="250"/>
      <c r="CH23" s="249"/>
      <c r="CI23" s="249"/>
      <c r="CJ23" s="249"/>
      <c r="CK23" s="249"/>
      <c r="CL23" s="249"/>
      <c r="CM23" s="249"/>
      <c r="CN23" s="30"/>
      <c r="CO23" s="8"/>
    </row>
    <row r="24" spans="1:93" ht="16.5" customHeight="1" thickBot="1" x14ac:dyDescent="0.25">
      <c r="A24" s="217" t="s">
        <v>341</v>
      </c>
      <c r="B24" s="252"/>
      <c r="C24" s="8"/>
      <c r="D24" s="8"/>
      <c r="E24" s="373"/>
      <c r="F24" s="373"/>
      <c r="G24" s="373"/>
      <c r="H24" s="373"/>
      <c r="I24" s="373"/>
      <c r="J24" s="373"/>
      <c r="K24" s="30"/>
      <c r="L24" s="30"/>
      <c r="M24" s="3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30"/>
      <c r="CO24" s="8"/>
    </row>
    <row r="25" spans="1:93" ht="50.1" customHeight="1" x14ac:dyDescent="0.2">
      <c r="A25" s="185" t="s">
        <v>182</v>
      </c>
      <c r="B25" s="246"/>
      <c r="C25" s="8">
        <f>SUM(COUNTIF('Gedragssignaleringslijsten v1'!C28,"X"),COUNTIF('v2'!C28,"X"),COUNTIF('v3'!C28,"X"),COUNTIF('v4'!C28,"X"),COUNTIF('v5'!C28,"X"),COUNTIF('v6'!C28,"X"),COUNTIF('v7'!C28,"X"),COUNTIF('v8'!C28,"X"),COUNTIF('v9'!C28,"X"),COUNTIF('v10'!C28,"X"),COUNTIF(ouders!C28,"X"),COUNTIF(leerling!C28,"X"),COUNTIF('v13'!C28,"X"),COUNTIF('v14'!C28,"X"),COUNTIF('v15'!C28,"X"))</f>
        <v>0</v>
      </c>
      <c r="D25" t="b">
        <f t="shared" ref="D25:D35" si="2">IF(C25&gt;C$1/30, TRUE)</f>
        <v>0</v>
      </c>
      <c r="E25" s="363" t="str">
        <f>IF(D25=FALSE,"",VLOOKUP(D25,lijst2!$A220:'lijst2'!$B221,2,TRUE))</f>
        <v/>
      </c>
      <c r="F25" s="364" t="str">
        <f>IF(D25=FALSE,"",VLOOKUP(D25,lijst2!$A222:'lijst2'!$B223,2,TRUE))</f>
        <v/>
      </c>
      <c r="G25" s="364" t="str">
        <f>IF(D25=FALSE,"",VLOOKUP(D25,lijst2!$A224:'lijst2'!$B225,2,TRUE))</f>
        <v/>
      </c>
      <c r="H25" s="364" t="str">
        <f>IF(D25=FALSE,"",VLOOKUP(D25,lijst2!$A226:'lijst2'!$B227,2,TRUE))</f>
        <v/>
      </c>
      <c r="I25" s="364" t="str">
        <f>IF(D25=FALSE,"",VLOOKUP(D25,lijst2!$A228:'lijst2'!$B229,2,TRUE))</f>
        <v/>
      </c>
      <c r="J25" s="365" t="str">
        <f>IF(D25=FALSE,"",VLOOKUP(D25,lijst2!$A230:'lijst2'!$B231,2,TRUE))</f>
        <v/>
      </c>
      <c r="K25" s="30"/>
      <c r="L25" s="30">
        <f>SUM(COUNTIF('Gedragssignaleringslijsten v1'!D28,"X"),COUNTIF('v2'!D28,"X"),COUNTIF('v3'!D28,"X"),COUNTIF('v4'!D28,"X"),COUNTIF('v5'!D28,"X"),COUNTIF('v6'!D28,"X"),COUNTIF('v7'!D28,"X"),COUNTIF('v8'!D28,"X"),COUNTIF('v9'!D28,"X"),COUNTIF('v10'!D28,"X"),COUNTIF(ouders!D28,"X"),COUNTIF(leerling!D28,"X"),COUNTIF('v13'!D28,"X"),COUNTIF('v14'!D28,"X"),COUNTIF('v15'!D28,"X"))</f>
        <v>0</v>
      </c>
      <c r="M25" s="30" t="b">
        <f t="shared" ref="M25:M35" si="3">IF(L25&gt;L$1/20, TRUE)</f>
        <v>0</v>
      </c>
      <c r="N25" s="249"/>
      <c r="O25" s="249"/>
      <c r="P25" s="249"/>
      <c r="Q25" s="249"/>
      <c r="R25" s="249"/>
      <c r="S25" s="249"/>
      <c r="T25" s="250"/>
      <c r="U25" s="250"/>
      <c r="V25" s="250"/>
      <c r="W25" s="249"/>
      <c r="X25" s="249"/>
      <c r="Y25" s="249"/>
      <c r="Z25" s="249"/>
      <c r="AA25" s="249"/>
      <c r="AB25" s="249"/>
      <c r="AC25" s="250"/>
      <c r="AD25" s="250"/>
      <c r="AE25" s="250"/>
      <c r="AF25" s="249"/>
      <c r="AG25" s="249"/>
      <c r="AH25" s="249"/>
      <c r="AI25" s="249"/>
      <c r="AJ25" s="249"/>
      <c r="AK25" s="249"/>
      <c r="AL25" s="250"/>
      <c r="AM25" s="250"/>
      <c r="AN25" s="250"/>
      <c r="AO25" s="249"/>
      <c r="AP25" s="249"/>
      <c r="AQ25" s="249"/>
      <c r="AR25" s="249"/>
      <c r="AS25" s="249"/>
      <c r="AT25" s="249"/>
      <c r="AU25" s="250"/>
      <c r="AV25" s="250"/>
      <c r="AW25" s="250"/>
      <c r="AX25" s="249"/>
      <c r="AY25" s="249"/>
      <c r="AZ25" s="249"/>
      <c r="BA25" s="249"/>
      <c r="BB25" s="249"/>
      <c r="BC25" s="249"/>
      <c r="BD25" s="250"/>
      <c r="BE25" s="250"/>
      <c r="BF25" s="250"/>
      <c r="BG25" s="249"/>
      <c r="BH25" s="249"/>
      <c r="BI25" s="249"/>
      <c r="BJ25" s="249"/>
      <c r="BK25" s="249"/>
      <c r="BL25" s="249"/>
      <c r="BM25" s="250"/>
      <c r="BN25" s="250"/>
      <c r="BO25" s="250"/>
      <c r="BP25" s="249"/>
      <c r="BQ25" s="249"/>
      <c r="BR25" s="249"/>
      <c r="BS25" s="249"/>
      <c r="BT25" s="249"/>
      <c r="BU25" s="249"/>
      <c r="BV25" s="250"/>
      <c r="BW25" s="250"/>
      <c r="BX25" s="250"/>
      <c r="BY25" s="249"/>
      <c r="BZ25" s="249"/>
      <c r="CA25" s="249"/>
      <c r="CB25" s="249"/>
      <c r="CC25" s="249"/>
      <c r="CD25" s="249"/>
      <c r="CE25" s="250"/>
      <c r="CF25" s="250"/>
      <c r="CG25" s="250"/>
      <c r="CH25" s="249"/>
      <c r="CI25" s="249"/>
      <c r="CJ25" s="249"/>
      <c r="CK25" s="249"/>
      <c r="CL25" s="249"/>
      <c r="CM25" s="249"/>
      <c r="CN25" s="30"/>
      <c r="CO25" s="8"/>
    </row>
    <row r="26" spans="1:93" ht="50.1" customHeight="1" x14ac:dyDescent="0.2">
      <c r="A26" s="186" t="s">
        <v>542</v>
      </c>
      <c r="B26" s="246"/>
      <c r="C26" s="8">
        <f>SUM(COUNTIF('Gedragssignaleringslijsten v1'!C29,"X"),COUNTIF('v2'!C29,"X"),COUNTIF('v3'!C29,"X"),COUNTIF('v4'!C29,"X"),COUNTIF('v5'!C29,"X"),COUNTIF('v6'!C29,"X"),COUNTIF('v7'!C29,"X"),COUNTIF('v8'!C29,"X"),COUNTIF('v9'!C29,"X"),COUNTIF('v10'!C29,"X"),COUNTIF(ouders!C29,"X"),COUNTIF(leerling!C29,"X"),COUNTIF('v13'!C29,"X"),COUNTIF('v14'!C29,"X"),COUNTIF('v15'!C29,"X"))</f>
        <v>0</v>
      </c>
      <c r="D26" t="b">
        <f t="shared" si="2"/>
        <v>0</v>
      </c>
      <c r="E26" s="366" t="str">
        <f>IF(D26=FALSE,"",VLOOKUP(D26,lijst2!$A232:'lijst2'!$B233,2,TRUE))</f>
        <v/>
      </c>
      <c r="F26" s="367" t="str">
        <f>IF(D26=FALSE,"",VLOOKUP(D26,lijst2!$A234:'lijst2'!$B235,2,TRUE))</f>
        <v/>
      </c>
      <c r="G26" s="367" t="str">
        <f>IF(D26=FALSE,"",VLOOKUP(D26,lijst2!$A236:'lijst2'!$B237,2,TRUE))</f>
        <v/>
      </c>
      <c r="H26" s="367" t="str">
        <f>IF(D26=FALSE,"",VLOOKUP(D26,lijst2!$A238:'lijst2'!$B239,2,TRUE))</f>
        <v/>
      </c>
      <c r="I26" s="367" t="str">
        <f>IF(D26=FALSE,"",VLOOKUP(D26,lijst2!$A240:'lijst2'!$B241,2,TRUE))</f>
        <v/>
      </c>
      <c r="J26" s="368" t="str">
        <f>IF(D26=FALSE,"",VLOOKUP(D26,lijst2!$A242:'lijst2'!$B243,2,TRUE))</f>
        <v/>
      </c>
      <c r="K26" s="251"/>
      <c r="L26" s="30">
        <f>SUM(COUNTIF('Gedragssignaleringslijsten v1'!D29,"X"),COUNTIF('v2'!D29,"X"),COUNTIF('v3'!D29,"X"),COUNTIF('v4'!D29,"X"),COUNTIF('v5'!D29,"X"),COUNTIF('v6'!D29,"X"),COUNTIF('v7'!D29,"X"),COUNTIF('v8'!D29,"X"),COUNTIF('v9'!D29,"X"),COUNTIF('v10'!D29,"X"),COUNTIF(ouders!D29,"X"),COUNTIF(leerling!D29,"X"),COUNTIF('v13'!D29,"X"),COUNTIF('v14'!D29,"X"),COUNTIF('v15'!D29,"X"))</f>
        <v>0</v>
      </c>
      <c r="M26" s="30" t="b">
        <f t="shared" si="3"/>
        <v>0</v>
      </c>
      <c r="N26" s="249"/>
      <c r="O26" s="249"/>
      <c r="P26" s="249"/>
      <c r="Q26" s="249"/>
      <c r="R26" s="249"/>
      <c r="S26" s="249"/>
      <c r="T26" s="250"/>
      <c r="U26" s="250"/>
      <c r="V26" s="250"/>
      <c r="W26" s="249"/>
      <c r="X26" s="249"/>
      <c r="Y26" s="249"/>
      <c r="Z26" s="249"/>
      <c r="AA26" s="249"/>
      <c r="AB26" s="249"/>
      <c r="AC26" s="250"/>
      <c r="AD26" s="250"/>
      <c r="AE26" s="250"/>
      <c r="AF26" s="249"/>
      <c r="AG26" s="249"/>
      <c r="AH26" s="249"/>
      <c r="AI26" s="249"/>
      <c r="AJ26" s="249"/>
      <c r="AK26" s="249"/>
      <c r="AL26" s="250"/>
      <c r="AM26" s="250"/>
      <c r="AN26" s="250"/>
      <c r="AO26" s="249"/>
      <c r="AP26" s="249"/>
      <c r="AQ26" s="249"/>
      <c r="AR26" s="249"/>
      <c r="AS26" s="249"/>
      <c r="AT26" s="249"/>
      <c r="AU26" s="250"/>
      <c r="AV26" s="250"/>
      <c r="AW26" s="250"/>
      <c r="AX26" s="249"/>
      <c r="AY26" s="249"/>
      <c r="AZ26" s="249"/>
      <c r="BA26" s="249"/>
      <c r="BB26" s="249"/>
      <c r="BC26" s="249"/>
      <c r="BD26" s="250"/>
      <c r="BE26" s="250"/>
      <c r="BF26" s="250"/>
      <c r="BG26" s="249"/>
      <c r="BH26" s="249"/>
      <c r="BI26" s="249"/>
      <c r="BJ26" s="249"/>
      <c r="BK26" s="249"/>
      <c r="BL26" s="249"/>
      <c r="BM26" s="250"/>
      <c r="BN26" s="250"/>
      <c r="BO26" s="250"/>
      <c r="BP26" s="249"/>
      <c r="BQ26" s="249"/>
      <c r="BR26" s="249"/>
      <c r="BS26" s="249"/>
      <c r="BT26" s="249"/>
      <c r="BU26" s="249"/>
      <c r="BV26" s="250"/>
      <c r="BW26" s="250"/>
      <c r="BX26" s="250"/>
      <c r="BY26" s="249"/>
      <c r="BZ26" s="249"/>
      <c r="CA26" s="249"/>
      <c r="CB26" s="249"/>
      <c r="CC26" s="249"/>
      <c r="CD26" s="249"/>
      <c r="CE26" s="250"/>
      <c r="CF26" s="250"/>
      <c r="CG26" s="250"/>
      <c r="CH26" s="249"/>
      <c r="CI26" s="249"/>
      <c r="CJ26" s="249"/>
      <c r="CK26" s="249"/>
      <c r="CL26" s="249"/>
      <c r="CM26" s="249"/>
      <c r="CN26" s="30"/>
      <c r="CO26" s="8"/>
    </row>
    <row r="27" spans="1:93" ht="50.1" customHeight="1" x14ac:dyDescent="0.2">
      <c r="A27" s="186" t="s">
        <v>183</v>
      </c>
      <c r="B27" s="246"/>
      <c r="C27" s="8">
        <f>SUM(COUNTIF('Gedragssignaleringslijsten v1'!C30,"X"),COUNTIF('v2'!C30,"X"),COUNTIF('v3'!C30,"X"),COUNTIF('v4'!C30,"X"),COUNTIF('v5'!C30,"X"),COUNTIF('v6'!C30,"X"),COUNTIF('v7'!C30,"X"),COUNTIF('v8'!C30,"X"),COUNTIF('v9'!C30,"X"),COUNTIF('v10'!C30,"X"),COUNTIF(ouders!C30,"X"),COUNTIF(leerling!C30,"X"),COUNTIF('v13'!C30,"X"),COUNTIF('v14'!C30,"X"),COUNTIF('v15'!C30,"X"))</f>
        <v>0</v>
      </c>
      <c r="D27" t="b">
        <f t="shared" si="2"/>
        <v>0</v>
      </c>
      <c r="E27" s="366" t="str">
        <f>IF(D27=FALSE,"",VLOOKUP(D27,lijst2!$A244:'lijst2'!$B245,2,TRUE))</f>
        <v/>
      </c>
      <c r="F27" s="367" t="str">
        <f>IF(D27=FALSE,"",VLOOKUP(D27,lijst2!$A246:'lijst2'!$B247,2,TRUE))</f>
        <v/>
      </c>
      <c r="G27" s="367" t="str">
        <f>IF(D27=FALSE,"",VLOOKUP(D27,lijst2!$A248:'lijst2'!$B249,2,TRUE))</f>
        <v/>
      </c>
      <c r="H27" s="367" t="str">
        <f>IF(D27=FALSE,"",VLOOKUP(D27,lijst2!$A250:'lijst2'!$B251,2,TRUE))</f>
        <v/>
      </c>
      <c r="I27" s="367" t="str">
        <f>IF(D27=FALSE,"",VLOOKUP(D27,lijst2!$A252:'lijst2'!$B253,2,TRUE))</f>
        <v/>
      </c>
      <c r="J27" s="368" t="str">
        <f>IF(D27=FALSE,"",VLOOKUP(D27,lijst2!$A254:'lijst2'!$B255,2,TRUE))</f>
        <v/>
      </c>
      <c r="K27" s="30"/>
      <c r="L27" s="30">
        <f>SUM(COUNTIF('Gedragssignaleringslijsten v1'!D30,"X"),COUNTIF('v2'!D30,"X"),COUNTIF('v3'!D30,"X"),COUNTIF('v4'!D30,"X"),COUNTIF('v5'!D30,"X"),COUNTIF('v6'!D30,"X"),COUNTIF('v7'!D30,"X"),COUNTIF('v8'!D30,"X"),COUNTIF('v9'!D30,"X"),COUNTIF('v10'!D30,"X"),COUNTIF(ouders!D30,"X"),COUNTIF(leerling!D30,"X"),COUNTIF('v13'!D30,"X"),COUNTIF('v14'!D30,"X"),COUNTIF('v15'!D30,"X"))</f>
        <v>0</v>
      </c>
      <c r="M27" s="30" t="b">
        <f t="shared" si="3"/>
        <v>0</v>
      </c>
      <c r="N27" s="249"/>
      <c r="O27" s="249"/>
      <c r="P27" s="249"/>
      <c r="Q27" s="249"/>
      <c r="R27" s="249"/>
      <c r="S27" s="249"/>
      <c r="T27" s="250"/>
      <c r="U27" s="250"/>
      <c r="V27" s="250"/>
      <c r="W27" s="249"/>
      <c r="X27" s="249"/>
      <c r="Y27" s="249"/>
      <c r="Z27" s="249"/>
      <c r="AA27" s="249"/>
      <c r="AB27" s="249"/>
      <c r="AC27" s="250"/>
      <c r="AD27" s="250"/>
      <c r="AE27" s="250"/>
      <c r="AF27" s="249"/>
      <c r="AG27" s="249"/>
      <c r="AH27" s="249"/>
      <c r="AI27" s="249"/>
      <c r="AJ27" s="249"/>
      <c r="AK27" s="249"/>
      <c r="AL27" s="250"/>
      <c r="AM27" s="250"/>
      <c r="AN27" s="250"/>
      <c r="AO27" s="249"/>
      <c r="AP27" s="249"/>
      <c r="AQ27" s="249"/>
      <c r="AR27" s="249"/>
      <c r="AS27" s="249"/>
      <c r="AT27" s="249"/>
      <c r="AU27" s="250"/>
      <c r="AV27" s="250"/>
      <c r="AW27" s="250"/>
      <c r="AX27" s="249"/>
      <c r="AY27" s="249"/>
      <c r="AZ27" s="249"/>
      <c r="BA27" s="249"/>
      <c r="BB27" s="249"/>
      <c r="BC27" s="249"/>
      <c r="BD27" s="250"/>
      <c r="BE27" s="250"/>
      <c r="BF27" s="250"/>
      <c r="BG27" s="249"/>
      <c r="BH27" s="249"/>
      <c r="BI27" s="249"/>
      <c r="BJ27" s="249"/>
      <c r="BK27" s="249"/>
      <c r="BL27" s="249"/>
      <c r="BM27" s="250"/>
      <c r="BN27" s="250"/>
      <c r="BO27" s="250"/>
      <c r="BP27" s="249"/>
      <c r="BQ27" s="249"/>
      <c r="BR27" s="249"/>
      <c r="BS27" s="249"/>
      <c r="BT27" s="249"/>
      <c r="BU27" s="249"/>
      <c r="BV27" s="250"/>
      <c r="BW27" s="250"/>
      <c r="BX27" s="250"/>
      <c r="BY27" s="249"/>
      <c r="BZ27" s="249"/>
      <c r="CA27" s="249"/>
      <c r="CB27" s="249"/>
      <c r="CC27" s="249"/>
      <c r="CD27" s="249"/>
      <c r="CE27" s="250"/>
      <c r="CF27" s="250"/>
      <c r="CG27" s="250"/>
      <c r="CH27" s="249"/>
      <c r="CI27" s="249"/>
      <c r="CJ27" s="249"/>
      <c r="CK27" s="249"/>
      <c r="CL27" s="249"/>
      <c r="CM27" s="249"/>
      <c r="CN27" s="30"/>
      <c r="CO27" s="8"/>
    </row>
    <row r="28" spans="1:93" ht="50.1" customHeight="1" x14ac:dyDescent="0.2">
      <c r="A28" s="186" t="s">
        <v>490</v>
      </c>
      <c r="B28" s="246"/>
      <c r="C28" s="8">
        <f>SUM(COUNTIF('Gedragssignaleringslijsten v1'!C31,"X"),COUNTIF('v2'!C31,"X"),COUNTIF('v3'!C31,"X"),COUNTIF('v4'!C31,"X"),COUNTIF('v5'!C31,"X"),COUNTIF('v6'!C31,"X"),COUNTIF('v7'!C31,"X"),COUNTIF('v8'!C31,"X"),COUNTIF('v9'!C31,"X"),COUNTIF('v10'!C31,"X"),COUNTIF(ouders!C31,"X"),COUNTIF(leerling!C31,"X"),COUNTIF('v13'!C31,"X"),COUNTIF('v14'!C31,"X"),COUNTIF('v15'!C31,"X"))</f>
        <v>0</v>
      </c>
      <c r="D28" t="b">
        <f t="shared" si="2"/>
        <v>0</v>
      </c>
      <c r="E28" s="366" t="str">
        <f>IF(D28=FALSE,"",VLOOKUP(D28,lijst2!$A256:'lijst2'!$B257,2,TRUE))</f>
        <v/>
      </c>
      <c r="F28" s="367" t="str">
        <f>IF(D28=FALSE,"",VLOOKUP(D28,lijst2!$A258:'lijst2'!$B259,2,TRUE))</f>
        <v/>
      </c>
      <c r="G28" s="367" t="str">
        <f>IF(D28=FALSE,"",VLOOKUP(D28,lijst2!$A260:'lijst2'!$B261,2,TRUE))</f>
        <v/>
      </c>
      <c r="H28" s="367" t="str">
        <f>IF(D28=FALSE,"",VLOOKUP(D28,lijst2!$A262:'lijst2'!$B263,2,TRUE))</f>
        <v/>
      </c>
      <c r="I28" s="367" t="str">
        <f>IF(D28=FALSE,"",VLOOKUP(D28,lijst2!$A264:'lijst2'!$B265,2,TRUE))</f>
        <v/>
      </c>
      <c r="J28" s="368" t="str">
        <f>IF(D28=FALSE,"",VLOOKUP(D28,lijst2!$A266:'lijst2'!$B267,2,TRUE))</f>
        <v/>
      </c>
      <c r="K28" s="30"/>
      <c r="L28" s="30">
        <f>SUM(COUNTIF('Gedragssignaleringslijsten v1'!D31,"X"),COUNTIF('v2'!D31,"X"),COUNTIF('v3'!D31,"X"),COUNTIF('v4'!D31,"X"),COUNTIF('v5'!D31,"X"),COUNTIF('v6'!D31,"X"),COUNTIF('v7'!D31,"X"),COUNTIF('v8'!D31,"X"),COUNTIF('v9'!D31,"X"),COUNTIF('v10'!D31,"X"),COUNTIF(ouders!D31,"X"),COUNTIF(leerling!D31,"X"),COUNTIF('v13'!D31,"X"),COUNTIF('v14'!D31,"X"),COUNTIF('v15'!D31,"X"))</f>
        <v>0</v>
      </c>
      <c r="M28" s="30" t="b">
        <f t="shared" si="3"/>
        <v>0</v>
      </c>
      <c r="N28" s="249"/>
      <c r="O28" s="249"/>
      <c r="P28" s="249"/>
      <c r="Q28" s="249"/>
      <c r="R28" s="249"/>
      <c r="S28" s="249"/>
      <c r="T28" s="250"/>
      <c r="U28" s="250"/>
      <c r="V28" s="250"/>
      <c r="W28" s="249"/>
      <c r="X28" s="249"/>
      <c r="Y28" s="249"/>
      <c r="Z28" s="249"/>
      <c r="AA28" s="249"/>
      <c r="AB28" s="249"/>
      <c r="AC28" s="250"/>
      <c r="AD28" s="250"/>
      <c r="AE28" s="250"/>
      <c r="AF28" s="249"/>
      <c r="AG28" s="249"/>
      <c r="AH28" s="249"/>
      <c r="AI28" s="249"/>
      <c r="AJ28" s="249"/>
      <c r="AK28" s="249"/>
      <c r="AL28" s="250"/>
      <c r="AM28" s="250"/>
      <c r="AN28" s="250"/>
      <c r="AO28" s="249"/>
      <c r="AP28" s="249"/>
      <c r="AQ28" s="249"/>
      <c r="AR28" s="249"/>
      <c r="AS28" s="249"/>
      <c r="AT28" s="249"/>
      <c r="AU28" s="250"/>
      <c r="AV28" s="250"/>
      <c r="AW28" s="250"/>
      <c r="AX28" s="249"/>
      <c r="AY28" s="249"/>
      <c r="AZ28" s="249"/>
      <c r="BA28" s="249"/>
      <c r="BB28" s="249"/>
      <c r="BC28" s="249"/>
      <c r="BD28" s="250"/>
      <c r="BE28" s="250"/>
      <c r="BF28" s="250"/>
      <c r="BG28" s="249"/>
      <c r="BH28" s="249"/>
      <c r="BI28" s="249"/>
      <c r="BJ28" s="249"/>
      <c r="BK28" s="249"/>
      <c r="BL28" s="249"/>
      <c r="BM28" s="250"/>
      <c r="BN28" s="250"/>
      <c r="BO28" s="250"/>
      <c r="BP28" s="249"/>
      <c r="BQ28" s="249"/>
      <c r="BR28" s="249"/>
      <c r="BS28" s="249"/>
      <c r="BT28" s="249"/>
      <c r="BU28" s="249"/>
      <c r="BV28" s="250"/>
      <c r="BW28" s="250"/>
      <c r="BX28" s="250"/>
      <c r="BY28" s="249"/>
      <c r="BZ28" s="249"/>
      <c r="CA28" s="249"/>
      <c r="CB28" s="249"/>
      <c r="CC28" s="249"/>
      <c r="CD28" s="249"/>
      <c r="CE28" s="250"/>
      <c r="CF28" s="250"/>
      <c r="CG28" s="250"/>
      <c r="CH28" s="249"/>
      <c r="CI28" s="249"/>
      <c r="CJ28" s="249"/>
      <c r="CK28" s="249"/>
      <c r="CL28" s="249"/>
      <c r="CM28" s="249"/>
      <c r="CN28" s="30"/>
      <c r="CO28" s="8"/>
    </row>
    <row r="29" spans="1:93" ht="50.1" customHeight="1" x14ac:dyDescent="0.2">
      <c r="A29" s="186" t="s">
        <v>544</v>
      </c>
      <c r="B29" s="246"/>
      <c r="C29" s="8">
        <f>SUM(COUNTIF('Gedragssignaleringslijsten v1'!C32,"X"),COUNTIF('v2'!C32,"X"),COUNTIF('v3'!C32,"X"),COUNTIF('v4'!C32,"X"),COUNTIF('v5'!C32,"X"),COUNTIF('v6'!C32,"X"),COUNTIF('v7'!C32,"X"),COUNTIF('v8'!C32,"X"),COUNTIF('v9'!C32,"X"),COUNTIF('v10'!C32,"X"),COUNTIF(ouders!C32,"X"),COUNTIF(leerling!C32,"X"),COUNTIF('v13'!C32,"X"),COUNTIF('v14'!C32,"X"),COUNTIF('v15'!C32,"X"))</f>
        <v>0</v>
      </c>
      <c r="D29" t="b">
        <f t="shared" si="2"/>
        <v>0</v>
      </c>
      <c r="E29" s="366" t="str">
        <f>IF(D29=FALSE,"",VLOOKUP(D29,lijst2!$A268:'lijst2'!$B269,2,TRUE))</f>
        <v/>
      </c>
      <c r="F29" s="367" t="str">
        <f>IF(D29=FALSE,"",VLOOKUP(D29,lijst2!$A270:'lijst2'!$B271,2,TRUE))</f>
        <v/>
      </c>
      <c r="G29" s="367" t="str">
        <f>IF(D29=FALSE,"",VLOOKUP(D29,lijst2!$A272:'lijst2'!$B273,2,TRUE))</f>
        <v/>
      </c>
      <c r="H29" s="367" t="str">
        <f>IF(D29=FALSE,"",VLOOKUP(D29,lijst2!$A274:'lijst2'!$B275,2,TRUE))</f>
        <v/>
      </c>
      <c r="I29" s="367" t="str">
        <f>IF(D29=FALSE,"",VLOOKUP(D29,lijst2!$A276:'lijst2'!$B277,2,TRUE))</f>
        <v/>
      </c>
      <c r="J29" s="368" t="str">
        <f>IF(D29=FALSE,"",VLOOKUP(D29,lijst2!$A278:'lijst2'!$B279,2,TRUE))</f>
        <v/>
      </c>
      <c r="K29" s="251"/>
      <c r="L29" s="30">
        <f>SUM(COUNTIF('Gedragssignaleringslijsten v1'!D32,"X"),COUNTIF('v2'!D32,"X"),COUNTIF('v3'!D32,"X"),COUNTIF('v4'!D32,"X"),COUNTIF('v5'!D32,"X"),COUNTIF('v6'!D32,"X"),COUNTIF('v7'!D32,"X"),COUNTIF('v8'!D32,"X"),COUNTIF('v9'!D32,"X"),COUNTIF('v10'!D32,"X"),COUNTIF(ouders!D32,"X"),COUNTIF(leerling!D32,"X"),COUNTIF('v13'!D32,"X"),COUNTIF('v14'!D32,"X"),COUNTIF('v15'!D32,"X"))</f>
        <v>0</v>
      </c>
      <c r="M29" s="30" t="b">
        <f t="shared" si="3"/>
        <v>0</v>
      </c>
      <c r="N29" s="249"/>
      <c r="O29" s="249"/>
      <c r="P29" s="249"/>
      <c r="Q29" s="249"/>
      <c r="R29" s="249"/>
      <c r="S29" s="249"/>
      <c r="T29" s="250"/>
      <c r="U29" s="250"/>
      <c r="V29" s="250"/>
      <c r="W29" s="249"/>
      <c r="X29" s="249"/>
      <c r="Y29" s="249"/>
      <c r="Z29" s="249"/>
      <c r="AA29" s="249"/>
      <c r="AB29" s="249"/>
      <c r="AC29" s="250"/>
      <c r="AD29" s="250"/>
      <c r="AE29" s="250"/>
      <c r="AF29" s="249"/>
      <c r="AG29" s="249"/>
      <c r="AH29" s="249"/>
      <c r="AI29" s="249"/>
      <c r="AJ29" s="249"/>
      <c r="AK29" s="249"/>
      <c r="AL29" s="250"/>
      <c r="AM29" s="250"/>
      <c r="AN29" s="250"/>
      <c r="AO29" s="249"/>
      <c r="AP29" s="249"/>
      <c r="AQ29" s="249"/>
      <c r="AR29" s="249"/>
      <c r="AS29" s="249"/>
      <c r="AT29" s="249"/>
      <c r="AU29" s="250"/>
      <c r="AV29" s="250"/>
      <c r="AW29" s="250"/>
      <c r="AX29" s="249"/>
      <c r="AY29" s="249"/>
      <c r="AZ29" s="249"/>
      <c r="BA29" s="249"/>
      <c r="BB29" s="249"/>
      <c r="BC29" s="249"/>
      <c r="BD29" s="250"/>
      <c r="BE29" s="250"/>
      <c r="BF29" s="250"/>
      <c r="BG29" s="249"/>
      <c r="BH29" s="249"/>
      <c r="BI29" s="249"/>
      <c r="BJ29" s="249"/>
      <c r="BK29" s="249"/>
      <c r="BL29" s="249"/>
      <c r="BM29" s="250"/>
      <c r="BN29" s="250"/>
      <c r="BO29" s="250"/>
      <c r="BP29" s="249"/>
      <c r="BQ29" s="249"/>
      <c r="BR29" s="249"/>
      <c r="BS29" s="249"/>
      <c r="BT29" s="249"/>
      <c r="BU29" s="249"/>
      <c r="BV29" s="250"/>
      <c r="BW29" s="250"/>
      <c r="BX29" s="250"/>
      <c r="BY29" s="249"/>
      <c r="BZ29" s="249"/>
      <c r="CA29" s="249"/>
      <c r="CB29" s="249"/>
      <c r="CC29" s="249"/>
      <c r="CD29" s="249"/>
      <c r="CE29" s="250"/>
      <c r="CF29" s="250"/>
      <c r="CG29" s="250"/>
      <c r="CH29" s="249"/>
      <c r="CI29" s="249"/>
      <c r="CJ29" s="249"/>
      <c r="CK29" s="249"/>
      <c r="CL29" s="249"/>
      <c r="CM29" s="249"/>
      <c r="CN29" s="30"/>
      <c r="CO29" s="8"/>
    </row>
    <row r="30" spans="1:93" ht="50.1" customHeight="1" x14ac:dyDescent="0.2">
      <c r="A30" s="186" t="s">
        <v>181</v>
      </c>
      <c r="B30" s="246"/>
      <c r="C30" s="8">
        <f>SUM(COUNTIF('Gedragssignaleringslijsten v1'!C33,"X"),COUNTIF('v2'!C33,"X"),COUNTIF('v3'!C33,"X"),COUNTIF('v4'!C33,"X"),COUNTIF('v5'!C33,"X"),COUNTIF('v6'!C33,"X"),COUNTIF('v7'!C33,"X"),COUNTIF('v8'!C33,"X"),COUNTIF('v9'!C33,"X"),COUNTIF('v10'!C33,"X"),COUNTIF(ouders!C33,"X"),COUNTIF(leerling!C33,"X"),COUNTIF('v13'!C33,"X"),COUNTIF('v14'!C33,"X"),COUNTIF('v15'!C33,"X"))</f>
        <v>0</v>
      </c>
      <c r="D30" t="b">
        <f t="shared" si="2"/>
        <v>0</v>
      </c>
      <c r="E30" s="366" t="str">
        <f>IF(D30=FALSE,"",VLOOKUP(D30,lijst2!$A280:'lijst2'!$B281,2,TRUE))</f>
        <v/>
      </c>
      <c r="F30" s="367" t="str">
        <f>IF(D30=FALSE,"",VLOOKUP(D30,lijst2!$A282:'lijst2'!$B283,2,TRUE))</f>
        <v/>
      </c>
      <c r="G30" s="367" t="str">
        <f>IF(D30=FALSE,"",VLOOKUP(D30,lijst2!$A284:'lijst2'!$B285,2,TRUE))</f>
        <v/>
      </c>
      <c r="H30" s="367" t="str">
        <f>IF(D30=FALSE,"",VLOOKUP(D30,lijst2!$A286:'lijst2'!$B287,2,TRUE))</f>
        <v/>
      </c>
      <c r="I30" s="367" t="str">
        <f>IF(D30=FALSE,"",VLOOKUP(D30,lijst2!$A288:'lijst2'!$B289,2,TRUE))</f>
        <v/>
      </c>
      <c r="J30" s="368" t="str">
        <f>IF(D30=FALSE,"",VLOOKUP(D30,lijst2!$A290:'lijst2'!$B291,2,TRUE))</f>
        <v/>
      </c>
      <c r="K30" s="251"/>
      <c r="L30" s="30">
        <f>SUM(COUNTIF('Gedragssignaleringslijsten v1'!D33,"X"),COUNTIF('v2'!D33,"X"),COUNTIF('v3'!D33,"X"),COUNTIF('v4'!D33,"X"),COUNTIF('v5'!D33,"X"),COUNTIF('v6'!D33,"X"),COUNTIF('v7'!D33,"X"),COUNTIF('v8'!D33,"X"),COUNTIF('v9'!D33,"X"),COUNTIF('v10'!D33,"X"),COUNTIF(ouders!D33,"X"),COUNTIF(leerling!D33,"X"),COUNTIF('v13'!D33,"X"),COUNTIF('v14'!D33,"X"),COUNTIF('v15'!D33,"X"))</f>
        <v>0</v>
      </c>
      <c r="M30" s="30" t="b">
        <f t="shared" si="3"/>
        <v>0</v>
      </c>
      <c r="N30" s="249"/>
      <c r="O30" s="249"/>
      <c r="P30" s="249"/>
      <c r="Q30" s="249"/>
      <c r="R30" s="249"/>
      <c r="S30" s="249"/>
      <c r="T30" s="250"/>
      <c r="U30" s="250"/>
      <c r="V30" s="250"/>
      <c r="W30" s="249"/>
      <c r="X30" s="249"/>
      <c r="Y30" s="249"/>
      <c r="Z30" s="249"/>
      <c r="AA30" s="249"/>
      <c r="AB30" s="249"/>
      <c r="AC30" s="250"/>
      <c r="AD30" s="250"/>
      <c r="AE30" s="250"/>
      <c r="AF30" s="249"/>
      <c r="AG30" s="249"/>
      <c r="AH30" s="249"/>
      <c r="AI30" s="249"/>
      <c r="AJ30" s="249"/>
      <c r="AK30" s="249"/>
      <c r="AL30" s="250"/>
      <c r="AM30" s="250"/>
      <c r="AN30" s="250"/>
      <c r="AO30" s="249"/>
      <c r="AP30" s="249"/>
      <c r="AQ30" s="249"/>
      <c r="AR30" s="249"/>
      <c r="AS30" s="249"/>
      <c r="AT30" s="249"/>
      <c r="AU30" s="250"/>
      <c r="AV30" s="250"/>
      <c r="AW30" s="250"/>
      <c r="AX30" s="249"/>
      <c r="AY30" s="249"/>
      <c r="AZ30" s="249"/>
      <c r="BA30" s="249"/>
      <c r="BB30" s="249"/>
      <c r="BC30" s="249"/>
      <c r="BD30" s="250"/>
      <c r="BE30" s="250"/>
      <c r="BF30" s="250"/>
      <c r="BG30" s="249"/>
      <c r="BH30" s="249"/>
      <c r="BI30" s="249"/>
      <c r="BJ30" s="249"/>
      <c r="BK30" s="249"/>
      <c r="BL30" s="249"/>
      <c r="BM30" s="250"/>
      <c r="BN30" s="250"/>
      <c r="BO30" s="250"/>
      <c r="BP30" s="249"/>
      <c r="BQ30" s="249"/>
      <c r="BR30" s="249"/>
      <c r="BS30" s="249"/>
      <c r="BT30" s="249"/>
      <c r="BU30" s="249"/>
      <c r="BV30" s="250"/>
      <c r="BW30" s="250"/>
      <c r="BX30" s="250"/>
      <c r="BY30" s="249"/>
      <c r="BZ30" s="249"/>
      <c r="CA30" s="249"/>
      <c r="CB30" s="249"/>
      <c r="CC30" s="249"/>
      <c r="CD30" s="249"/>
      <c r="CE30" s="250"/>
      <c r="CF30" s="250"/>
      <c r="CG30" s="250"/>
      <c r="CH30" s="249"/>
      <c r="CI30" s="249"/>
      <c r="CJ30" s="249"/>
      <c r="CK30" s="249"/>
      <c r="CL30" s="249"/>
      <c r="CM30" s="249"/>
      <c r="CN30" s="30"/>
      <c r="CO30" s="8"/>
    </row>
    <row r="31" spans="1:93" ht="50.1" customHeight="1" x14ac:dyDescent="0.2">
      <c r="A31" s="186" t="s">
        <v>545</v>
      </c>
      <c r="B31" s="246"/>
      <c r="C31" s="8">
        <f>SUM(COUNTIF('Gedragssignaleringslijsten v1'!C34,"X"),COUNTIF('v2'!C34,"X"),COUNTIF('v3'!C34,"X"),COUNTIF('v4'!C34,"X"),COUNTIF('v5'!C34,"X"),COUNTIF('v6'!C34,"X"),COUNTIF('v7'!C34,"X"),COUNTIF('v8'!C34,"X"),COUNTIF('v9'!C34,"X"),COUNTIF('v10'!C34,"X"),COUNTIF(ouders!C34,"X"),COUNTIF(leerling!C34,"X"),COUNTIF('v13'!C34,"X"),COUNTIF('v14'!C34,"X"),COUNTIF('v15'!C34,"X"))</f>
        <v>0</v>
      </c>
      <c r="D31" t="b">
        <f t="shared" si="2"/>
        <v>0</v>
      </c>
      <c r="E31" s="366" t="str">
        <f>IF(D31=FALSE,"",VLOOKUP(D31,lijst2!$A292:'lijst2'!$B293,2,TRUE))</f>
        <v/>
      </c>
      <c r="F31" s="367" t="str">
        <f>IF(D31=FALSE,"",VLOOKUP(D31,lijst2!$A294:'lijst2'!$B295,2,TRUE))</f>
        <v/>
      </c>
      <c r="G31" s="367" t="str">
        <f>IF(D31=FALSE,"",VLOOKUP(D31,lijst2!$A296:'lijst2'!$B297,2,TRUE))</f>
        <v/>
      </c>
      <c r="H31" s="367" t="str">
        <f>IF(D31=FALSE,"",VLOOKUP(D31,lijst2!$A298:'lijst2'!$B299,2,TRUE))</f>
        <v/>
      </c>
      <c r="I31" s="367" t="str">
        <f>IF(D31=FALSE,"",VLOOKUP(D31,lijst2!$A300:'lijst2'!$B301,2,TRUE))</f>
        <v/>
      </c>
      <c r="J31" s="368" t="str">
        <f>IF(D31=FALSE,"",VLOOKUP(D31,lijst2!$A302:'lijst2'!$B303,2,TRUE))</f>
        <v/>
      </c>
      <c r="K31" s="30"/>
      <c r="L31" s="30">
        <f>SUM(COUNTIF('Gedragssignaleringslijsten v1'!D34,"X"),COUNTIF('v2'!D34,"X"),COUNTIF('v3'!D34,"X"),COUNTIF('v4'!D34,"X"),COUNTIF('v5'!D34,"X"),COUNTIF('v6'!D34,"X"),COUNTIF('v7'!D34,"X"),COUNTIF('v8'!D34,"X"),COUNTIF('v9'!D34,"X"),COUNTIF('v10'!D34,"X"),COUNTIF(ouders!D34,"X"),COUNTIF(leerling!D34,"X"),COUNTIF('v13'!D34,"X"),COUNTIF('v14'!D34,"X"),COUNTIF('v15'!D34,"X"))</f>
        <v>0</v>
      </c>
      <c r="M31" s="30" t="b">
        <f t="shared" si="3"/>
        <v>0</v>
      </c>
      <c r="N31" s="249"/>
      <c r="O31" s="249"/>
      <c r="P31" s="249"/>
      <c r="Q31" s="249"/>
      <c r="R31" s="249"/>
      <c r="S31" s="249"/>
      <c r="T31" s="250"/>
      <c r="U31" s="250"/>
      <c r="V31" s="250"/>
      <c r="W31" s="249"/>
      <c r="X31" s="249"/>
      <c r="Y31" s="249"/>
      <c r="Z31" s="249"/>
      <c r="AA31" s="249"/>
      <c r="AB31" s="249"/>
      <c r="AC31" s="250"/>
      <c r="AD31" s="250"/>
      <c r="AE31" s="250"/>
      <c r="AF31" s="249"/>
      <c r="AG31" s="249"/>
      <c r="AH31" s="249"/>
      <c r="AI31" s="249"/>
      <c r="AJ31" s="249"/>
      <c r="AK31" s="249"/>
      <c r="AL31" s="250"/>
      <c r="AM31" s="250"/>
      <c r="AN31" s="250"/>
      <c r="AO31" s="249"/>
      <c r="AP31" s="249"/>
      <c r="AQ31" s="249"/>
      <c r="AR31" s="249"/>
      <c r="AS31" s="249"/>
      <c r="AT31" s="249"/>
      <c r="AU31" s="250"/>
      <c r="AV31" s="250"/>
      <c r="AW31" s="250"/>
      <c r="AX31" s="249"/>
      <c r="AY31" s="249"/>
      <c r="AZ31" s="249"/>
      <c r="BA31" s="249"/>
      <c r="BB31" s="249"/>
      <c r="BC31" s="249"/>
      <c r="BD31" s="250"/>
      <c r="BE31" s="250"/>
      <c r="BF31" s="250"/>
      <c r="BG31" s="249"/>
      <c r="BH31" s="249"/>
      <c r="BI31" s="249"/>
      <c r="BJ31" s="249"/>
      <c r="BK31" s="249"/>
      <c r="BL31" s="249"/>
      <c r="BM31" s="250"/>
      <c r="BN31" s="250"/>
      <c r="BO31" s="250"/>
      <c r="BP31" s="249"/>
      <c r="BQ31" s="249"/>
      <c r="BR31" s="249"/>
      <c r="BS31" s="249"/>
      <c r="BT31" s="249"/>
      <c r="BU31" s="249"/>
      <c r="BV31" s="250"/>
      <c r="BW31" s="250"/>
      <c r="BX31" s="250"/>
      <c r="BY31" s="249"/>
      <c r="BZ31" s="249"/>
      <c r="CA31" s="249"/>
      <c r="CB31" s="249"/>
      <c r="CC31" s="249"/>
      <c r="CD31" s="249"/>
      <c r="CE31" s="250"/>
      <c r="CF31" s="250"/>
      <c r="CG31" s="250"/>
      <c r="CH31" s="249"/>
      <c r="CI31" s="249"/>
      <c r="CJ31" s="249"/>
      <c r="CK31" s="249"/>
      <c r="CL31" s="249"/>
      <c r="CM31" s="249"/>
      <c r="CN31" s="30"/>
      <c r="CO31" s="8"/>
    </row>
    <row r="32" spans="1:93" ht="50.1" customHeight="1" x14ac:dyDescent="0.2">
      <c r="A32" s="186" t="s">
        <v>546</v>
      </c>
      <c r="B32" s="246"/>
      <c r="C32" s="8">
        <f>SUM(COUNTIF('Gedragssignaleringslijsten v1'!C35,"X"),COUNTIF('v2'!C35,"X"),COUNTIF('v3'!C35,"X"),COUNTIF('v4'!C35,"X"),COUNTIF('v5'!C35,"X"),COUNTIF('v6'!C35,"X"),COUNTIF('v7'!C35,"X"),COUNTIF('v8'!C35,"X"),COUNTIF('v9'!C35,"X"),COUNTIF('v10'!C35,"X"),COUNTIF(ouders!C35,"X"),COUNTIF(leerling!C35,"X"),COUNTIF('v13'!C35,"X"),COUNTIF('v14'!C35,"X"),COUNTIF('v15'!C35,"X"))</f>
        <v>0</v>
      </c>
      <c r="D32" t="b">
        <f t="shared" si="2"/>
        <v>0</v>
      </c>
      <c r="E32" s="366" t="str">
        <f>IF(D32=FALSE,"",VLOOKUP(D32,lijst2!$A304:'lijst2'!$B305,2,TRUE))</f>
        <v/>
      </c>
      <c r="F32" s="367" t="str">
        <f>IF(D32=FALSE,"",VLOOKUP(D32,lijst2!$A306:'lijst2'!$B307,2,TRUE))</f>
        <v/>
      </c>
      <c r="G32" s="367" t="str">
        <f>IF(D32=FALSE,"",VLOOKUP(D32,lijst2!$A308:'lijst2'!$B309,2,TRUE))</f>
        <v/>
      </c>
      <c r="H32" s="367" t="str">
        <f>IF(D32=FALSE,"",VLOOKUP(D32,lijst2!$A310:'lijst2'!$B311,2,TRUE))</f>
        <v/>
      </c>
      <c r="I32" s="367" t="str">
        <f>IF(D32=FALSE,"",VLOOKUP(D32,lijst2!$A312:'lijst2'!$B313,2,TRUE))</f>
        <v/>
      </c>
      <c r="J32" s="368" t="str">
        <f>IF(D32=FALSE,"",VLOOKUP(D32,lijst2!$A314:'lijst2'!$B315,2,TRUE))</f>
        <v/>
      </c>
      <c r="K32" s="30"/>
      <c r="L32" s="30">
        <f>SUM(COUNTIF('Gedragssignaleringslijsten v1'!D35,"X"),COUNTIF('v2'!D35,"X"),COUNTIF('v3'!D35,"X"),COUNTIF('v4'!D35,"X"),COUNTIF('v5'!D35,"X"),COUNTIF('v6'!D35,"X"),COUNTIF('v7'!D35,"X"),COUNTIF('v8'!D35,"X"),COUNTIF('v9'!D35,"X"),COUNTIF('v10'!D35,"X"),COUNTIF(ouders!D35,"X"),COUNTIF(leerling!D35,"X"),COUNTIF('v13'!D35,"X"),COUNTIF('v14'!D35,"X"),COUNTIF('v15'!D35,"X"))</f>
        <v>0</v>
      </c>
      <c r="M32" s="30" t="b">
        <f t="shared" si="3"/>
        <v>0</v>
      </c>
      <c r="N32" s="249"/>
      <c r="O32" s="249"/>
      <c r="P32" s="249"/>
      <c r="Q32" s="249"/>
      <c r="R32" s="249"/>
      <c r="S32" s="249"/>
      <c r="T32" s="250"/>
      <c r="U32" s="250"/>
      <c r="V32" s="250"/>
      <c r="W32" s="249"/>
      <c r="X32" s="249"/>
      <c r="Y32" s="249"/>
      <c r="Z32" s="249"/>
      <c r="AA32" s="249"/>
      <c r="AB32" s="249"/>
      <c r="AC32" s="250"/>
      <c r="AD32" s="250"/>
      <c r="AE32" s="250"/>
      <c r="AF32" s="249"/>
      <c r="AG32" s="249"/>
      <c r="AH32" s="249"/>
      <c r="AI32" s="249"/>
      <c r="AJ32" s="249"/>
      <c r="AK32" s="249"/>
      <c r="AL32" s="250"/>
      <c r="AM32" s="250"/>
      <c r="AN32" s="250"/>
      <c r="AO32" s="249"/>
      <c r="AP32" s="249"/>
      <c r="AQ32" s="249"/>
      <c r="AR32" s="249"/>
      <c r="AS32" s="249"/>
      <c r="AT32" s="249"/>
      <c r="AU32" s="250"/>
      <c r="AV32" s="250"/>
      <c r="AW32" s="250"/>
      <c r="AX32" s="249"/>
      <c r="AY32" s="249"/>
      <c r="AZ32" s="249"/>
      <c r="BA32" s="249"/>
      <c r="BB32" s="249"/>
      <c r="BC32" s="249"/>
      <c r="BD32" s="250"/>
      <c r="BE32" s="250"/>
      <c r="BF32" s="250"/>
      <c r="BG32" s="249"/>
      <c r="BH32" s="249"/>
      <c r="BI32" s="249"/>
      <c r="BJ32" s="249"/>
      <c r="BK32" s="249"/>
      <c r="BL32" s="249"/>
      <c r="BM32" s="250"/>
      <c r="BN32" s="250"/>
      <c r="BO32" s="250"/>
      <c r="BP32" s="249"/>
      <c r="BQ32" s="249"/>
      <c r="BR32" s="249"/>
      <c r="BS32" s="249"/>
      <c r="BT32" s="249"/>
      <c r="BU32" s="249"/>
      <c r="BV32" s="250"/>
      <c r="BW32" s="250"/>
      <c r="BX32" s="250"/>
      <c r="BY32" s="249"/>
      <c r="BZ32" s="249"/>
      <c r="CA32" s="249"/>
      <c r="CB32" s="249"/>
      <c r="CC32" s="249"/>
      <c r="CD32" s="249"/>
      <c r="CE32" s="250"/>
      <c r="CF32" s="250"/>
      <c r="CG32" s="250"/>
      <c r="CH32" s="249"/>
      <c r="CI32" s="249"/>
      <c r="CJ32" s="249"/>
      <c r="CK32" s="249"/>
      <c r="CL32" s="249"/>
      <c r="CM32" s="249"/>
      <c r="CN32" s="30"/>
      <c r="CO32" s="8"/>
    </row>
    <row r="33" spans="1:93" ht="50.1" customHeight="1" x14ac:dyDescent="0.2">
      <c r="A33" s="186" t="s">
        <v>547</v>
      </c>
      <c r="B33" s="246"/>
      <c r="C33" s="8">
        <f>SUM(COUNTIF('Gedragssignaleringslijsten v1'!C36,"X"),COUNTIF('v2'!C36,"X"),COUNTIF('v3'!C36,"X"),COUNTIF('v4'!C36,"X"),COUNTIF('v5'!C36,"X"),COUNTIF('v6'!C36,"X"),COUNTIF('v7'!C36,"X"),COUNTIF('v8'!C36,"X"),COUNTIF('v9'!C36,"X"),COUNTIF('v10'!C36,"X"),COUNTIF(ouders!C36,"X"),COUNTIF(leerling!C36,"X"),COUNTIF('v13'!C36,"X"),COUNTIF('v14'!C36,"X"),COUNTIF('v15'!C36,"X"))</f>
        <v>0</v>
      </c>
      <c r="D33" t="b">
        <f t="shared" si="2"/>
        <v>0</v>
      </c>
      <c r="E33" s="366" t="str">
        <f>IF(D33=FALSE,"",VLOOKUP(D33,lijst2!$A316:'lijst2'!$B317,2,TRUE))</f>
        <v/>
      </c>
      <c r="F33" s="367" t="str">
        <f>IF(D33=FALSE,"",VLOOKUP(D33,lijst2!$A318:'lijst2'!$B319,2,TRUE))</f>
        <v/>
      </c>
      <c r="G33" s="367" t="str">
        <f>IF(D33=FALSE,"",VLOOKUP(D33,lijst2!$A320:'lijst2'!$B321,2,TRUE))</f>
        <v/>
      </c>
      <c r="H33" s="367" t="str">
        <f>IF(D33=FALSE,"",VLOOKUP(D33,lijst2!$A322:'lijst2'!$B323,2,TRUE))</f>
        <v/>
      </c>
      <c r="I33" s="367" t="str">
        <f>IF(D33=FALSE,"",VLOOKUP(D33,lijst2!$A324:'lijst2'!$B325,2,TRUE))</f>
        <v/>
      </c>
      <c r="J33" s="368" t="str">
        <f>IF(D33=FALSE,"",VLOOKUP(D33,lijst2!$A326:'lijst2'!$B327,2,TRUE))</f>
        <v/>
      </c>
      <c r="K33" s="30"/>
      <c r="L33" s="30">
        <f>SUM(COUNTIF('Gedragssignaleringslijsten v1'!D36,"X"),COUNTIF('v2'!D36,"X"),COUNTIF('v3'!D36,"X"),COUNTIF('v4'!D36,"X"),COUNTIF('v5'!D36,"X"),COUNTIF('v6'!D36,"X"),COUNTIF('v7'!D36,"X"),COUNTIF('v8'!D36,"X"),COUNTIF('v9'!D36,"X"),COUNTIF('v10'!D36,"X"),COUNTIF(ouders!D36,"X"),COUNTIF(leerling!D36,"X"),COUNTIF('v13'!D36,"X"),COUNTIF('v14'!D36,"X"),COUNTIF('v15'!D36,"X"))</f>
        <v>0</v>
      </c>
      <c r="M33" s="30" t="b">
        <f t="shared" si="3"/>
        <v>0</v>
      </c>
      <c r="N33" s="249"/>
      <c r="O33" s="249"/>
      <c r="P33" s="249"/>
      <c r="Q33" s="249"/>
      <c r="R33" s="249"/>
      <c r="S33" s="249"/>
      <c r="T33" s="250"/>
      <c r="U33" s="250"/>
      <c r="V33" s="250"/>
      <c r="W33" s="249"/>
      <c r="X33" s="249"/>
      <c r="Y33" s="249"/>
      <c r="Z33" s="249"/>
      <c r="AA33" s="249"/>
      <c r="AB33" s="249"/>
      <c r="AC33" s="250"/>
      <c r="AD33" s="250"/>
      <c r="AE33" s="250"/>
      <c r="AF33" s="249"/>
      <c r="AG33" s="249"/>
      <c r="AH33" s="249"/>
      <c r="AI33" s="249"/>
      <c r="AJ33" s="249"/>
      <c r="AK33" s="249"/>
      <c r="AL33" s="250"/>
      <c r="AM33" s="250"/>
      <c r="AN33" s="250"/>
      <c r="AO33" s="249"/>
      <c r="AP33" s="249"/>
      <c r="AQ33" s="249"/>
      <c r="AR33" s="249"/>
      <c r="AS33" s="249"/>
      <c r="AT33" s="249"/>
      <c r="AU33" s="250"/>
      <c r="AV33" s="250"/>
      <c r="AW33" s="250"/>
      <c r="AX33" s="249"/>
      <c r="AY33" s="249"/>
      <c r="AZ33" s="249"/>
      <c r="BA33" s="249"/>
      <c r="BB33" s="249"/>
      <c r="BC33" s="249"/>
      <c r="BD33" s="250"/>
      <c r="BE33" s="250"/>
      <c r="BF33" s="250"/>
      <c r="BG33" s="249"/>
      <c r="BH33" s="249"/>
      <c r="BI33" s="249"/>
      <c r="BJ33" s="249"/>
      <c r="BK33" s="249"/>
      <c r="BL33" s="249"/>
      <c r="BM33" s="250"/>
      <c r="BN33" s="250"/>
      <c r="BO33" s="250"/>
      <c r="BP33" s="249"/>
      <c r="BQ33" s="249"/>
      <c r="BR33" s="249"/>
      <c r="BS33" s="249"/>
      <c r="BT33" s="249"/>
      <c r="BU33" s="249"/>
      <c r="BV33" s="250"/>
      <c r="BW33" s="250"/>
      <c r="BX33" s="250"/>
      <c r="BY33" s="249"/>
      <c r="BZ33" s="249"/>
      <c r="CA33" s="249"/>
      <c r="CB33" s="249"/>
      <c r="CC33" s="249"/>
      <c r="CD33" s="249"/>
      <c r="CE33" s="250"/>
      <c r="CF33" s="250"/>
      <c r="CG33" s="250"/>
      <c r="CH33" s="249"/>
      <c r="CI33" s="249"/>
      <c r="CJ33" s="249"/>
      <c r="CK33" s="249"/>
      <c r="CL33" s="249"/>
      <c r="CM33" s="249"/>
      <c r="CN33" s="30"/>
      <c r="CO33" s="8"/>
    </row>
    <row r="34" spans="1:93" ht="50.1" customHeight="1" x14ac:dyDescent="0.2">
      <c r="A34" s="186" t="s">
        <v>548</v>
      </c>
      <c r="B34" s="246"/>
      <c r="C34" s="8">
        <f>SUM(COUNTIF('Gedragssignaleringslijsten v1'!C37,"X"),COUNTIF('v2'!C37,"X"),COUNTIF('v3'!C37,"X"),COUNTIF('v4'!C37,"X"),COUNTIF('v5'!C37,"X"),COUNTIF('v6'!C37,"X"),COUNTIF('v7'!C37,"X"),COUNTIF('v8'!C37,"X"),COUNTIF('v9'!C37,"X"),COUNTIF('v10'!C37,"X"),COUNTIF(ouders!C37,"X"),COUNTIF(leerling!C37,"X"),COUNTIF('v13'!C37,"X"),COUNTIF('v14'!C37,"X"),COUNTIF('v15'!C37,"X"))</f>
        <v>0</v>
      </c>
      <c r="D34" t="b">
        <f t="shared" si="2"/>
        <v>0</v>
      </c>
      <c r="E34" s="366" t="str">
        <f>IF(D34=FALSE,"",VLOOKUP(D34,lijst2!$A328:'lijst2'!$B329,2,TRUE))</f>
        <v/>
      </c>
      <c r="F34" s="367" t="str">
        <f>IF(D34=FALSE,"",VLOOKUP(D34,lijst2!$A330:'lijst2'!$B331,2,TRUE))</f>
        <v/>
      </c>
      <c r="G34" s="367" t="str">
        <f>IF(D34=FALSE,"",VLOOKUP(D34,lijst2!$A332:'lijst2'!$B333,2,TRUE))</f>
        <v/>
      </c>
      <c r="H34" s="367" t="str">
        <f>IF(D34=FALSE,"",VLOOKUP(D34,lijst2!$A334:'lijst2'!$B335,2,TRUE))</f>
        <v/>
      </c>
      <c r="I34" s="367" t="str">
        <f>IF(D34=FALSE,"",VLOOKUP(D34,lijst2!$A336:'lijst2'!$B337,2,TRUE))</f>
        <v/>
      </c>
      <c r="J34" s="368" t="str">
        <f>IF(D34=FALSE,"",VLOOKUP(D34,lijst2!$A338:'lijst2'!$B339,2,TRUE))</f>
        <v/>
      </c>
      <c r="K34" s="30"/>
      <c r="L34" s="30">
        <f>SUM(COUNTIF('Gedragssignaleringslijsten v1'!D37,"X"),COUNTIF('v2'!D37,"X"),COUNTIF('v3'!D37,"X"),COUNTIF('v4'!D37,"X"),COUNTIF('v5'!D37,"X"),COUNTIF('v6'!D37,"X"),COUNTIF('v7'!D37,"X"),COUNTIF('v8'!D37,"X"),COUNTIF('v9'!D37,"X"),COUNTIF('v10'!D37,"X"),COUNTIF(ouders!D37,"X"),COUNTIF(leerling!D37,"X"),COUNTIF('v13'!D37,"X"),COUNTIF('v14'!D37,"X"),COUNTIF('v15'!D37,"X"))</f>
        <v>0</v>
      </c>
      <c r="M34" s="30" t="b">
        <f t="shared" si="3"/>
        <v>0</v>
      </c>
      <c r="N34" s="249"/>
      <c r="O34" s="249"/>
      <c r="P34" s="249"/>
      <c r="Q34" s="249"/>
      <c r="R34" s="249"/>
      <c r="S34" s="249"/>
      <c r="T34" s="250"/>
      <c r="U34" s="250"/>
      <c r="V34" s="250"/>
      <c r="W34" s="249"/>
      <c r="X34" s="249"/>
      <c r="Y34" s="249"/>
      <c r="Z34" s="249"/>
      <c r="AA34" s="249"/>
      <c r="AB34" s="249"/>
      <c r="AC34" s="250"/>
      <c r="AD34" s="250"/>
      <c r="AE34" s="250"/>
      <c r="AF34" s="249"/>
      <c r="AG34" s="249"/>
      <c r="AH34" s="249"/>
      <c r="AI34" s="249"/>
      <c r="AJ34" s="249"/>
      <c r="AK34" s="249"/>
      <c r="AL34" s="250"/>
      <c r="AM34" s="250"/>
      <c r="AN34" s="250"/>
      <c r="AO34" s="249"/>
      <c r="AP34" s="249"/>
      <c r="AQ34" s="249"/>
      <c r="AR34" s="249"/>
      <c r="AS34" s="249"/>
      <c r="AT34" s="249"/>
      <c r="AU34" s="250"/>
      <c r="AV34" s="250"/>
      <c r="AW34" s="250"/>
      <c r="AX34" s="249"/>
      <c r="AY34" s="249"/>
      <c r="AZ34" s="249"/>
      <c r="BA34" s="249"/>
      <c r="BB34" s="249"/>
      <c r="BC34" s="249"/>
      <c r="BD34" s="250"/>
      <c r="BE34" s="250"/>
      <c r="BF34" s="250"/>
      <c r="BG34" s="249"/>
      <c r="BH34" s="249"/>
      <c r="BI34" s="249"/>
      <c r="BJ34" s="249"/>
      <c r="BK34" s="249"/>
      <c r="BL34" s="249"/>
      <c r="BM34" s="250"/>
      <c r="BN34" s="250"/>
      <c r="BO34" s="250"/>
      <c r="BP34" s="249"/>
      <c r="BQ34" s="249"/>
      <c r="BR34" s="249"/>
      <c r="BS34" s="249"/>
      <c r="BT34" s="249"/>
      <c r="BU34" s="249"/>
      <c r="BV34" s="250"/>
      <c r="BW34" s="250"/>
      <c r="BX34" s="250"/>
      <c r="BY34" s="249"/>
      <c r="BZ34" s="249"/>
      <c r="CA34" s="249"/>
      <c r="CB34" s="249"/>
      <c r="CC34" s="249"/>
      <c r="CD34" s="249"/>
      <c r="CE34" s="250"/>
      <c r="CF34" s="250"/>
      <c r="CG34" s="250"/>
      <c r="CH34" s="249"/>
      <c r="CI34" s="249"/>
      <c r="CJ34" s="249"/>
      <c r="CK34" s="249"/>
      <c r="CL34" s="249"/>
      <c r="CM34" s="249"/>
      <c r="CN34" s="30"/>
      <c r="CO34" s="8"/>
    </row>
    <row r="35" spans="1:93" ht="50.1" customHeight="1" thickBot="1" x14ac:dyDescent="0.25">
      <c r="A35" s="187" t="s">
        <v>549</v>
      </c>
      <c r="B35" s="246"/>
      <c r="C35" s="8">
        <f>SUM(COUNTIF('Gedragssignaleringslijsten v1'!C38,"X"),COUNTIF('v2'!C38,"X"),COUNTIF('v3'!C38,"X"),COUNTIF('v4'!C38,"X"),COUNTIF('v5'!C38,"X"),COUNTIF('v6'!C38,"X"),COUNTIF('v7'!C38,"X"),COUNTIF('v8'!C38,"X"),COUNTIF('v9'!C38,"X"),COUNTIF('v10'!C38,"X"),COUNTIF(ouders!C38,"X"),COUNTIF(leerling!C38,"X"),COUNTIF('v13'!C38,"X"),COUNTIF('v14'!C38,"X"),COUNTIF('v15'!C38,"X"))</f>
        <v>0</v>
      </c>
      <c r="D35" t="b">
        <f t="shared" si="2"/>
        <v>0</v>
      </c>
      <c r="E35" s="369" t="str">
        <f>IF(D35=FALSE,"",VLOOKUP(D35,lijst2!$A340:'lijst2'!$B341,2,TRUE))</f>
        <v/>
      </c>
      <c r="F35" s="370" t="str">
        <f>IF(D35=FALSE,"",VLOOKUP(D35,lijst2!$A342:'lijst2'!$B343,2,TRUE))</f>
        <v/>
      </c>
      <c r="G35" s="370" t="str">
        <f>IF(D35=FALSE,"",VLOOKUP(D35,lijst2!$A344:'lijst2'!$B345,2,TRUE))</f>
        <v/>
      </c>
      <c r="H35" s="370" t="str">
        <f>IF(D35=FALSE,"",VLOOKUP(D35,lijst2!$A346:'lijst2'!$B347,2,TRUE))</f>
        <v/>
      </c>
      <c r="I35" s="370" t="str">
        <f>IF(D35=FALSE,"",VLOOKUP(D35,lijst2!$A348:'lijst2'!$B349,2,TRUE))</f>
        <v/>
      </c>
      <c r="J35" s="371" t="str">
        <f>IF(D35=FALSE,"",VLOOKUP(D35,lijst2!$A350:'lijst2'!$B351,2,TRUE))</f>
        <v/>
      </c>
      <c r="K35" s="30"/>
      <c r="L35" s="30">
        <f>SUM(COUNTIF('Gedragssignaleringslijsten v1'!D38,"X"),COUNTIF('v2'!D38,"X"),COUNTIF('v3'!D38,"X"),COUNTIF('v4'!D38,"X"),COUNTIF('v5'!D38,"X"),COUNTIF('v6'!D38,"X"),COUNTIF('v7'!D38,"X"),COUNTIF('v8'!D38,"X"),COUNTIF('v9'!D38,"X"),COUNTIF('v10'!D38,"X"),COUNTIF(ouders!D38,"X"),COUNTIF(leerling!D38,"X"),COUNTIF('v13'!D38,"X"),COUNTIF('v14'!D38,"X"),COUNTIF('v15'!D38,"X"))</f>
        <v>0</v>
      </c>
      <c r="M35" s="30" t="b">
        <f t="shared" si="3"/>
        <v>0</v>
      </c>
      <c r="N35" s="249"/>
      <c r="O35" s="249"/>
      <c r="P35" s="249"/>
      <c r="Q35" s="249"/>
      <c r="R35" s="249"/>
      <c r="S35" s="249"/>
      <c r="T35" s="250"/>
      <c r="U35" s="250"/>
      <c r="V35" s="250"/>
      <c r="W35" s="249"/>
      <c r="X35" s="249"/>
      <c r="Y35" s="249"/>
      <c r="Z35" s="249"/>
      <c r="AA35" s="249"/>
      <c r="AB35" s="249"/>
      <c r="AC35" s="250"/>
      <c r="AD35" s="250"/>
      <c r="AE35" s="250"/>
      <c r="AF35" s="249"/>
      <c r="AG35" s="249"/>
      <c r="AH35" s="249"/>
      <c r="AI35" s="249"/>
      <c r="AJ35" s="249"/>
      <c r="AK35" s="249"/>
      <c r="AL35" s="250"/>
      <c r="AM35" s="250"/>
      <c r="AN35" s="250"/>
      <c r="AO35" s="249"/>
      <c r="AP35" s="249"/>
      <c r="AQ35" s="249"/>
      <c r="AR35" s="249"/>
      <c r="AS35" s="249"/>
      <c r="AT35" s="249"/>
      <c r="AU35" s="250"/>
      <c r="AV35" s="250"/>
      <c r="AW35" s="250"/>
      <c r="AX35" s="249"/>
      <c r="AY35" s="249"/>
      <c r="AZ35" s="249"/>
      <c r="BA35" s="249"/>
      <c r="BB35" s="249"/>
      <c r="BC35" s="249"/>
      <c r="BD35" s="250"/>
      <c r="BE35" s="250"/>
      <c r="BF35" s="250"/>
      <c r="BG35" s="249"/>
      <c r="BH35" s="249"/>
      <c r="BI35" s="249"/>
      <c r="BJ35" s="249"/>
      <c r="BK35" s="249"/>
      <c r="BL35" s="249"/>
      <c r="BM35" s="250"/>
      <c r="BN35" s="250"/>
      <c r="BO35" s="250"/>
      <c r="BP35" s="249"/>
      <c r="BQ35" s="249"/>
      <c r="BR35" s="249"/>
      <c r="BS35" s="249"/>
      <c r="BT35" s="249"/>
      <c r="BU35" s="249"/>
      <c r="BV35" s="250"/>
      <c r="BW35" s="250"/>
      <c r="BX35" s="250"/>
      <c r="BY35" s="249"/>
      <c r="BZ35" s="249"/>
      <c r="CA35" s="249"/>
      <c r="CB35" s="249"/>
      <c r="CC35" s="249"/>
      <c r="CD35" s="249"/>
      <c r="CE35" s="250"/>
      <c r="CF35" s="250"/>
      <c r="CG35" s="250"/>
      <c r="CH35" s="249"/>
      <c r="CI35" s="249"/>
      <c r="CJ35" s="249"/>
      <c r="CK35" s="249"/>
      <c r="CL35" s="249"/>
      <c r="CM35" s="249"/>
      <c r="CN35" s="30"/>
      <c r="CO35" s="8"/>
    </row>
    <row r="36" spans="1:93" ht="16.5" customHeight="1" thickBot="1" x14ac:dyDescent="0.25">
      <c r="A36" s="217" t="s">
        <v>206</v>
      </c>
      <c r="B36" s="252"/>
      <c r="C36" s="8"/>
      <c r="D36" s="8"/>
      <c r="E36" s="373"/>
      <c r="F36" s="373"/>
      <c r="G36" s="373"/>
      <c r="H36" s="373"/>
      <c r="I36" s="373"/>
      <c r="J36" s="373"/>
      <c r="K36" s="30"/>
      <c r="L36" s="30"/>
      <c r="M36" s="3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30"/>
      <c r="CO36" s="8"/>
    </row>
    <row r="37" spans="1:93" ht="50.1" customHeight="1" x14ac:dyDescent="0.2">
      <c r="A37" s="185" t="s">
        <v>550</v>
      </c>
      <c r="B37" s="246"/>
      <c r="C37" s="8">
        <f>SUM(COUNTIF('Gedragssignaleringslijsten v1'!C40,"X"),COUNTIF('v2'!C40,"X"),COUNTIF('v3'!C40,"X"),COUNTIF('v4'!C40,"X"),COUNTIF('v5'!C40,"X"),COUNTIF('v6'!C40,"X"),COUNTIF('v7'!C40,"X"),COUNTIF('v8'!C40,"X"),COUNTIF('v9'!C40,"X"),COUNTIF('v10'!C40,"X"),COUNTIF(ouders!C40,"X"),COUNTIF(leerling!C40,"X"),COUNTIF('v13'!C40,"X"),COUNTIF('v14'!C40,"X"),COUNTIF('v15'!C40,"X"))</f>
        <v>0</v>
      </c>
      <c r="D37" t="b">
        <f>IF(C37&gt;C$1/30, TRUE)</f>
        <v>0</v>
      </c>
      <c r="E37" s="363" t="str">
        <f>IF(D37=FALSE,"",VLOOKUP(D37,lijst2!$A352:'lijst2'!$B353,2,TRUE))</f>
        <v/>
      </c>
      <c r="F37" s="364" t="str">
        <f>IF(D37=FALSE,"",VLOOKUP(D37,lijst2!$A354:'lijst2'!$B355,2,TRUE))</f>
        <v/>
      </c>
      <c r="G37" s="364" t="str">
        <f>IF(D37=FALSE,"",VLOOKUP(D37,lijst2!$A356:'lijst2'!$B357,2,TRUE))</f>
        <v/>
      </c>
      <c r="H37" s="364" t="str">
        <f>IF(D37=FALSE,"",VLOOKUP(D37,lijst2!$A358:'lijst2'!$B359,2,TRUE))</f>
        <v/>
      </c>
      <c r="I37" s="364" t="str">
        <f>IF(D37=FALSE,"",VLOOKUP(D37,lijst2!$A360:'lijst2'!$B361,2,TRUE))</f>
        <v/>
      </c>
      <c r="J37" s="365" t="str">
        <f>IF(D37=FALSE,"",VLOOKUP(D37,lijst2!$A362:'lijst2'!$B363,2,TRUE))</f>
        <v/>
      </c>
      <c r="K37" s="251"/>
      <c r="L37" s="30">
        <f>SUM(COUNTIF('Gedragssignaleringslijsten v1'!D40,"X"),COUNTIF('v2'!D40,"X"),COUNTIF('v3'!D40,"X"),COUNTIF('v4'!D40,"X"),COUNTIF('v5'!D40,"X"),COUNTIF('v6'!D40,"X"),COUNTIF('v7'!D40,"X"),COUNTIF('v8'!D40,"X"),COUNTIF('v9'!D40,"X"),COUNTIF('v10'!D40,"X"),COUNTIF(ouders!D40,"X"),COUNTIF(leerling!D40,"X"),COUNTIF('v13'!D40,"X"),COUNTIF('v14'!D40,"X"),COUNTIF('v15'!D40,"X"))</f>
        <v>0</v>
      </c>
      <c r="M37" s="30" t="b">
        <f t="shared" ref="M37:M47" si="4">IF(L37&gt;L$1/20, TRUE)</f>
        <v>0</v>
      </c>
      <c r="N37" s="249"/>
      <c r="O37" s="249"/>
      <c r="P37" s="249"/>
      <c r="Q37" s="249"/>
      <c r="R37" s="249"/>
      <c r="S37" s="249"/>
      <c r="T37" s="250"/>
      <c r="U37" s="250"/>
      <c r="V37" s="250"/>
      <c r="W37" s="249"/>
      <c r="X37" s="249"/>
      <c r="Y37" s="249"/>
      <c r="Z37" s="249"/>
      <c r="AA37" s="249"/>
      <c r="AB37" s="249"/>
      <c r="AC37" s="250"/>
      <c r="AD37" s="250"/>
      <c r="AE37" s="250"/>
      <c r="AF37" s="249"/>
      <c r="AG37" s="249"/>
      <c r="AH37" s="249"/>
      <c r="AI37" s="249"/>
      <c r="AJ37" s="249"/>
      <c r="AK37" s="249"/>
      <c r="AL37" s="250"/>
      <c r="AM37" s="250"/>
      <c r="AN37" s="250"/>
      <c r="AO37" s="249"/>
      <c r="AP37" s="249"/>
      <c r="AQ37" s="249"/>
      <c r="AR37" s="249"/>
      <c r="AS37" s="249"/>
      <c r="AT37" s="249"/>
      <c r="AU37" s="250"/>
      <c r="AV37" s="250"/>
      <c r="AW37" s="250"/>
      <c r="AX37" s="249"/>
      <c r="AY37" s="249"/>
      <c r="AZ37" s="249"/>
      <c r="BA37" s="249"/>
      <c r="BB37" s="249"/>
      <c r="BC37" s="249"/>
      <c r="BD37" s="250"/>
      <c r="BE37" s="250"/>
      <c r="BF37" s="250"/>
      <c r="BG37" s="249"/>
      <c r="BH37" s="249"/>
      <c r="BI37" s="249"/>
      <c r="BJ37" s="249"/>
      <c r="BK37" s="249"/>
      <c r="BL37" s="249"/>
      <c r="BM37" s="250"/>
      <c r="BN37" s="250"/>
      <c r="BO37" s="250"/>
      <c r="BP37" s="249"/>
      <c r="BQ37" s="249"/>
      <c r="BR37" s="249"/>
      <c r="BS37" s="249"/>
      <c r="BT37" s="249"/>
      <c r="BU37" s="249"/>
      <c r="BV37" s="250"/>
      <c r="BW37" s="250"/>
      <c r="BX37" s="250"/>
      <c r="BY37" s="249"/>
      <c r="BZ37" s="249"/>
      <c r="CA37" s="249"/>
      <c r="CB37" s="249"/>
      <c r="CC37" s="249"/>
      <c r="CD37" s="249"/>
      <c r="CE37" s="250"/>
      <c r="CF37" s="250"/>
      <c r="CG37" s="250"/>
      <c r="CH37" s="249"/>
      <c r="CI37" s="249"/>
      <c r="CJ37" s="249"/>
      <c r="CK37" s="249"/>
      <c r="CL37" s="249"/>
      <c r="CM37" s="249"/>
      <c r="CN37" s="30"/>
      <c r="CO37" s="8"/>
    </row>
    <row r="38" spans="1:93" ht="50.1" customHeight="1" x14ac:dyDescent="0.2">
      <c r="A38" s="186" t="s">
        <v>551</v>
      </c>
      <c r="B38" s="246"/>
      <c r="C38" s="8">
        <f>SUM(COUNTIF('Gedragssignaleringslijsten v1'!C41,"X"),COUNTIF('v2'!C41,"X"),COUNTIF('v3'!C41,"X"),COUNTIF('v4'!C41,"X"),COUNTIF('v5'!C41,"X"),COUNTIF('v6'!C41,"X"),COUNTIF('v7'!C41,"X"),COUNTIF('v8'!C41,"X"),COUNTIF('v9'!C41,"X"),COUNTIF('v10'!C41,"X"),COUNTIF(ouders!C41,"X"),COUNTIF(leerling!C41,"X"),COUNTIF('v13'!C41,"X"),COUNTIF('v14'!C41,"X"),COUNTIF('v15'!C41,"X"))</f>
        <v>0</v>
      </c>
      <c r="D38" t="b">
        <f>IF(C38&gt;C$1/30,TRUE)</f>
        <v>0</v>
      </c>
      <c r="E38" s="366" t="str">
        <f>IF(D38=FALSE,"",VLOOKUP(D38,lijst2!$A364:'lijst2'!$B365,2,TRUE))</f>
        <v/>
      </c>
      <c r="F38" s="367" t="str">
        <f>IF(D38=FALSE,"",VLOOKUP(D38,lijst2!$A366:'lijst2'!$B367,2,TRUE))</f>
        <v/>
      </c>
      <c r="G38" s="367" t="str">
        <f>IF(D38=FALSE,"",VLOOKUP(D38,lijst2!$A368:'lijst2'!$B369,2,TRUE))</f>
        <v/>
      </c>
      <c r="H38" s="367" t="str">
        <f>IF(D38=FALSE,"",VLOOKUP(D38,lijst2!$A370:'lijst2'!$B371,2,TRUE))</f>
        <v/>
      </c>
      <c r="I38" s="367" t="str">
        <f>IF(D38=FALSE,"",VLOOKUP(D38,lijst2!$A372:'lijst2'!$B373,2,TRUE))</f>
        <v/>
      </c>
      <c r="J38" s="368" t="str">
        <f>IF(D38=FALSE,"",VLOOKUP(D38,lijst2!$A374:'lijst2'!$B375,2,TRUE))</f>
        <v/>
      </c>
      <c r="K38" s="251"/>
      <c r="L38" s="30">
        <f>SUM(COUNTIF('Gedragssignaleringslijsten v1'!D41,"X"),COUNTIF('v2'!D41,"X"),COUNTIF('v3'!D41,"X"),COUNTIF('v4'!D41,"X"),COUNTIF('v5'!D41,"X"),COUNTIF('v6'!D41,"X"),COUNTIF('v7'!D41,"X"),COUNTIF('v8'!D41,"X"),COUNTIF('v9'!D41,"X"),COUNTIF('v10'!D41,"X"),COUNTIF(ouders!D41,"X"),COUNTIF(leerling!D41,"X"),COUNTIF('v13'!D41,"X"),COUNTIF('v14'!D41,"X"),COUNTIF('v15'!D41,"X"))</f>
        <v>0</v>
      </c>
      <c r="M38" s="30" t="b">
        <f t="shared" si="4"/>
        <v>0</v>
      </c>
      <c r="N38" s="249"/>
      <c r="O38" s="249"/>
      <c r="P38" s="249"/>
      <c r="Q38" s="249"/>
      <c r="R38" s="249"/>
      <c r="S38" s="249"/>
      <c r="T38" s="250"/>
      <c r="U38" s="250"/>
      <c r="V38" s="250"/>
      <c r="W38" s="249"/>
      <c r="X38" s="249"/>
      <c r="Y38" s="249"/>
      <c r="Z38" s="249"/>
      <c r="AA38" s="249"/>
      <c r="AB38" s="249"/>
      <c r="AC38" s="250"/>
      <c r="AD38" s="250"/>
      <c r="AE38" s="250"/>
      <c r="AF38" s="249"/>
      <c r="AG38" s="249"/>
      <c r="AH38" s="249"/>
      <c r="AI38" s="249"/>
      <c r="AJ38" s="249"/>
      <c r="AK38" s="249"/>
      <c r="AL38" s="250"/>
      <c r="AM38" s="250"/>
      <c r="AN38" s="250"/>
      <c r="AO38" s="249"/>
      <c r="AP38" s="249"/>
      <c r="AQ38" s="249"/>
      <c r="AR38" s="249"/>
      <c r="AS38" s="249"/>
      <c r="AT38" s="249"/>
      <c r="AU38" s="250"/>
      <c r="AV38" s="250"/>
      <c r="AW38" s="250"/>
      <c r="AX38" s="249"/>
      <c r="AY38" s="249"/>
      <c r="AZ38" s="249"/>
      <c r="BA38" s="249"/>
      <c r="BB38" s="249"/>
      <c r="BC38" s="249"/>
      <c r="BD38" s="250"/>
      <c r="BE38" s="250"/>
      <c r="BF38" s="250"/>
      <c r="BG38" s="249"/>
      <c r="BH38" s="249"/>
      <c r="BI38" s="249"/>
      <c r="BJ38" s="249"/>
      <c r="BK38" s="249"/>
      <c r="BL38" s="249"/>
      <c r="BM38" s="250"/>
      <c r="BN38" s="250"/>
      <c r="BO38" s="250"/>
      <c r="BP38" s="249"/>
      <c r="BQ38" s="249"/>
      <c r="BR38" s="249"/>
      <c r="BS38" s="249"/>
      <c r="BT38" s="249"/>
      <c r="BU38" s="249"/>
      <c r="BV38" s="250"/>
      <c r="BW38" s="250"/>
      <c r="BX38" s="250"/>
      <c r="BY38" s="249"/>
      <c r="BZ38" s="249"/>
      <c r="CA38" s="249"/>
      <c r="CB38" s="249"/>
      <c r="CC38" s="249"/>
      <c r="CD38" s="249"/>
      <c r="CE38" s="250"/>
      <c r="CF38" s="250"/>
      <c r="CG38" s="250"/>
      <c r="CH38" s="249"/>
      <c r="CI38" s="249"/>
      <c r="CJ38" s="249"/>
      <c r="CK38" s="249"/>
      <c r="CL38" s="249"/>
      <c r="CM38" s="249"/>
      <c r="CN38" s="30"/>
      <c r="CO38" s="8"/>
    </row>
    <row r="39" spans="1:93" ht="50.1" customHeight="1" x14ac:dyDescent="0.2">
      <c r="A39" s="186" t="s">
        <v>552</v>
      </c>
      <c r="B39" s="246"/>
      <c r="C39" s="8">
        <f>SUM(COUNTIF('Gedragssignaleringslijsten v1'!C42,"X"),COUNTIF('v2'!C42,"X"),COUNTIF('v3'!C42,"X"),COUNTIF('v4'!C42,"X"),COUNTIF('v5'!C42,"X"),COUNTIF('v6'!C42,"X"),COUNTIF('v7'!C42,"X"),COUNTIF('v8'!C42,"X"),COUNTIF('v9'!C42,"X"),COUNTIF('v10'!C42,"X"),COUNTIF(ouders!C42,"X"),COUNTIF(leerling!C42,"X"),COUNTIF('v13'!C42,"X"),COUNTIF('v14'!C42,"X"),COUNTIF('v15'!C42,"X"))</f>
        <v>0</v>
      </c>
      <c r="D39" t="b">
        <f t="shared" ref="D39:D47" si="5">IF(C39&gt;C$1/30, TRUE)</f>
        <v>0</v>
      </c>
      <c r="E39" s="366" t="str">
        <f>IF(D39=FALSE,"",VLOOKUP(D39,lijst2!$A376:'lijst2'!$B377,2,TRUE))</f>
        <v/>
      </c>
      <c r="F39" s="367" t="str">
        <f>IF(D39=FALSE,"",VLOOKUP(D39,lijst2!$A378:'lijst2'!$B379,2,TRUE))</f>
        <v/>
      </c>
      <c r="G39" s="367" t="str">
        <f>IF(D39=FALSE,"",VLOOKUP(D39,lijst2!$A380:'lijst2'!$B381,2,TRUE))</f>
        <v/>
      </c>
      <c r="H39" s="367" t="str">
        <f>IF(D39=FALSE,"",VLOOKUP(D39,lijst2!$A382:'lijst2'!$B383,2,TRUE))</f>
        <v/>
      </c>
      <c r="I39" s="367" t="str">
        <f>IF(D39=FALSE,"",VLOOKUP(D39,lijst2!$A384:'lijst2'!$B385,2,TRUE))</f>
        <v/>
      </c>
      <c r="J39" s="368" t="str">
        <f>IF(D39=FALSE,"",VLOOKUP(D39,lijst2!$A386:'lijst2'!$B387,2,TRUE))</f>
        <v/>
      </c>
      <c r="K39" s="30"/>
      <c r="L39" s="30">
        <f>SUM(COUNTIF('Gedragssignaleringslijsten v1'!D42,"X"),COUNTIF('v2'!D42,"X"),COUNTIF('v3'!D42,"X"),COUNTIF('v4'!D42,"X"),COUNTIF('v5'!D42,"X"),COUNTIF('v6'!D42,"X"),COUNTIF('v7'!D42,"X"),COUNTIF('v8'!D42,"X"),COUNTIF('v9'!D42,"X"),COUNTIF('v10'!D42,"X"),COUNTIF(ouders!D42,"X"),COUNTIF(leerling!D42,"X"),COUNTIF('v13'!D42,"X"),COUNTIF('v14'!D42,"X"),COUNTIF('v15'!D42,"X"))</f>
        <v>0</v>
      </c>
      <c r="M39" s="30" t="b">
        <f t="shared" si="4"/>
        <v>0</v>
      </c>
      <c r="N39" s="249"/>
      <c r="O39" s="249"/>
      <c r="P39" s="249"/>
      <c r="Q39" s="249"/>
      <c r="R39" s="249"/>
      <c r="S39" s="249"/>
      <c r="T39" s="250"/>
      <c r="U39" s="250"/>
      <c r="V39" s="250"/>
      <c r="W39" s="249"/>
      <c r="X39" s="249"/>
      <c r="Y39" s="249"/>
      <c r="Z39" s="249"/>
      <c r="AA39" s="249"/>
      <c r="AB39" s="249"/>
      <c r="AC39" s="250"/>
      <c r="AD39" s="250"/>
      <c r="AE39" s="250"/>
      <c r="AF39" s="249"/>
      <c r="AG39" s="249"/>
      <c r="AH39" s="249"/>
      <c r="AI39" s="249"/>
      <c r="AJ39" s="249"/>
      <c r="AK39" s="249"/>
      <c r="AL39" s="250"/>
      <c r="AM39" s="250"/>
      <c r="AN39" s="250"/>
      <c r="AO39" s="249"/>
      <c r="AP39" s="249"/>
      <c r="AQ39" s="249"/>
      <c r="AR39" s="249"/>
      <c r="AS39" s="249"/>
      <c r="AT39" s="249"/>
      <c r="AU39" s="250"/>
      <c r="AV39" s="250"/>
      <c r="AW39" s="250"/>
      <c r="AX39" s="249"/>
      <c r="AY39" s="249"/>
      <c r="AZ39" s="249"/>
      <c r="BA39" s="249"/>
      <c r="BB39" s="249"/>
      <c r="BC39" s="249"/>
      <c r="BD39" s="250"/>
      <c r="BE39" s="250"/>
      <c r="BF39" s="250"/>
      <c r="BG39" s="249"/>
      <c r="BH39" s="249"/>
      <c r="BI39" s="249"/>
      <c r="BJ39" s="249"/>
      <c r="BK39" s="249"/>
      <c r="BL39" s="249"/>
      <c r="BM39" s="250"/>
      <c r="BN39" s="250"/>
      <c r="BO39" s="250"/>
      <c r="BP39" s="249"/>
      <c r="BQ39" s="249"/>
      <c r="BR39" s="249"/>
      <c r="BS39" s="249"/>
      <c r="BT39" s="249"/>
      <c r="BU39" s="249"/>
      <c r="BV39" s="250"/>
      <c r="BW39" s="250"/>
      <c r="BX39" s="250"/>
      <c r="BY39" s="249"/>
      <c r="BZ39" s="249"/>
      <c r="CA39" s="249"/>
      <c r="CB39" s="249"/>
      <c r="CC39" s="249"/>
      <c r="CD39" s="249"/>
      <c r="CE39" s="250"/>
      <c r="CF39" s="250"/>
      <c r="CG39" s="250"/>
      <c r="CH39" s="249"/>
      <c r="CI39" s="249"/>
      <c r="CJ39" s="249"/>
      <c r="CK39" s="249"/>
      <c r="CL39" s="249"/>
      <c r="CM39" s="249"/>
      <c r="CN39" s="30"/>
      <c r="CO39" s="8"/>
    </row>
    <row r="40" spans="1:93" ht="50.1" customHeight="1" x14ac:dyDescent="0.2">
      <c r="A40" s="186" t="s">
        <v>185</v>
      </c>
      <c r="B40" s="246"/>
      <c r="C40" s="8">
        <f>SUM(COUNTIF('Gedragssignaleringslijsten v1'!C43,"X"),COUNTIF('v2'!C43,"X"),COUNTIF('v3'!C43,"X"),COUNTIF('v4'!C43,"X"),COUNTIF('v5'!C43,"X"),COUNTIF('v6'!C43,"X"),COUNTIF('v7'!C43,"X"),COUNTIF('v8'!C43,"X"),COUNTIF('v9'!C43,"X"),COUNTIF('v10'!C43,"X"),COUNTIF(ouders!C43,"X"),COUNTIF(leerling!C43,"X"),COUNTIF('v13'!C43,"X"),COUNTIF('v14'!C43,"X"),COUNTIF('v15'!C43,"X"))</f>
        <v>0</v>
      </c>
      <c r="D40" t="b">
        <f t="shared" si="5"/>
        <v>0</v>
      </c>
      <c r="E40" s="366" t="str">
        <f>IF(D40=FALSE,"",VLOOKUP(D40,lijst2!$A388:'lijst2'!$B389,2,TRUE))</f>
        <v/>
      </c>
      <c r="F40" s="367" t="str">
        <f>IF(D40=FALSE,"",VLOOKUP(D40,lijst2!$A390:'lijst2'!$B391,2,TRUE))</f>
        <v/>
      </c>
      <c r="G40" s="367" t="str">
        <f>IF(D40=FALSE,"",VLOOKUP(D40,lijst2!$A392:'lijst2'!$B393,2,TRUE))</f>
        <v/>
      </c>
      <c r="H40" s="367" t="str">
        <f>IF(D40=FALSE,"",VLOOKUP(D40,lijst2!$A3394:'lijst2'!$B395,2,TRUE))</f>
        <v/>
      </c>
      <c r="I40" s="367" t="str">
        <f>IF(D40=FALSE,"",VLOOKUP(D40,lijst2!$A396:'lijst2'!$B397,2,TRUE))</f>
        <v/>
      </c>
      <c r="J40" s="368" t="str">
        <f>IF(D40=FALSE,"",VLOOKUP(D40,lijst2!$A398:'lijst2'!$B399,2,TRUE))</f>
        <v/>
      </c>
      <c r="K40" s="30"/>
      <c r="L40" s="30">
        <f>SUM(COUNTIF('Gedragssignaleringslijsten v1'!D43,"X"),COUNTIF('v2'!D43,"X"),COUNTIF('v3'!D43,"X"),COUNTIF('v4'!D43,"X"),COUNTIF('v5'!D43,"X"),COUNTIF('v6'!D43,"X"),COUNTIF('v7'!D43,"X"),COUNTIF('v8'!D43,"X"),COUNTIF('v9'!D43,"X"),COUNTIF('v10'!D43,"X"),COUNTIF(ouders!D43,"X"),COUNTIF(leerling!D43,"X"),COUNTIF('v13'!D43,"X"),COUNTIF('v14'!D43,"X"),COUNTIF('v15'!D43,"X"))</f>
        <v>0</v>
      </c>
      <c r="M40" s="30" t="b">
        <f t="shared" si="4"/>
        <v>0</v>
      </c>
      <c r="N40" s="249"/>
      <c r="O40" s="249"/>
      <c r="P40" s="249"/>
      <c r="Q40" s="249"/>
      <c r="R40" s="249"/>
      <c r="S40" s="249"/>
      <c r="T40" s="250"/>
      <c r="U40" s="250"/>
      <c r="V40" s="250"/>
      <c r="W40" s="249"/>
      <c r="X40" s="249"/>
      <c r="Y40" s="249"/>
      <c r="Z40" s="249"/>
      <c r="AA40" s="249"/>
      <c r="AB40" s="249"/>
      <c r="AC40" s="250"/>
      <c r="AD40" s="250"/>
      <c r="AE40" s="250"/>
      <c r="AF40" s="249"/>
      <c r="AG40" s="249"/>
      <c r="AH40" s="249"/>
      <c r="AI40" s="249"/>
      <c r="AJ40" s="249"/>
      <c r="AK40" s="249"/>
      <c r="AL40" s="250"/>
      <c r="AM40" s="250"/>
      <c r="AN40" s="250"/>
      <c r="AO40" s="249"/>
      <c r="AP40" s="249"/>
      <c r="AQ40" s="249"/>
      <c r="AR40" s="249"/>
      <c r="AS40" s="249"/>
      <c r="AT40" s="249"/>
      <c r="AU40" s="250"/>
      <c r="AV40" s="250"/>
      <c r="AW40" s="250"/>
      <c r="AX40" s="249"/>
      <c r="AY40" s="249"/>
      <c r="AZ40" s="249"/>
      <c r="BA40" s="249"/>
      <c r="BB40" s="249"/>
      <c r="BC40" s="249"/>
      <c r="BD40" s="250"/>
      <c r="BE40" s="250"/>
      <c r="BF40" s="250"/>
      <c r="BG40" s="249"/>
      <c r="BH40" s="249"/>
      <c r="BI40" s="249"/>
      <c r="BJ40" s="249"/>
      <c r="BK40" s="249"/>
      <c r="BL40" s="249"/>
      <c r="BM40" s="250"/>
      <c r="BN40" s="250"/>
      <c r="BO40" s="250"/>
      <c r="BP40" s="249"/>
      <c r="BQ40" s="249"/>
      <c r="BR40" s="249"/>
      <c r="BS40" s="249"/>
      <c r="BT40" s="249"/>
      <c r="BU40" s="249"/>
      <c r="BV40" s="250"/>
      <c r="BW40" s="250"/>
      <c r="BX40" s="250"/>
      <c r="BY40" s="249"/>
      <c r="BZ40" s="249"/>
      <c r="CA40" s="249"/>
      <c r="CB40" s="249"/>
      <c r="CC40" s="249"/>
      <c r="CD40" s="249"/>
      <c r="CE40" s="250"/>
      <c r="CF40" s="250"/>
      <c r="CG40" s="250"/>
      <c r="CH40" s="249"/>
      <c r="CI40" s="249"/>
      <c r="CJ40" s="249"/>
      <c r="CK40" s="249"/>
      <c r="CL40" s="249"/>
      <c r="CM40" s="249"/>
      <c r="CN40" s="30"/>
      <c r="CO40" s="8"/>
    </row>
    <row r="41" spans="1:93" ht="50.1" customHeight="1" x14ac:dyDescent="0.2">
      <c r="A41" s="186" t="s">
        <v>553</v>
      </c>
      <c r="B41" s="246"/>
      <c r="C41" s="8">
        <f>SUM(COUNTIF('Gedragssignaleringslijsten v1'!C44,"X"),COUNTIF('v2'!C44,"X"),COUNTIF('v3'!C44,"X"),COUNTIF('v4'!C44,"X"),COUNTIF('v5'!C44,"X"),COUNTIF('v6'!C44,"X"),COUNTIF('v7'!C44,"X"),COUNTIF('v8'!C44,"X"),COUNTIF('v9'!C44,"X"),COUNTIF('v10'!C44,"X"),COUNTIF(ouders!C44,"X"),COUNTIF(leerling!C44,"X"),COUNTIF('v13'!C44,"X"),COUNTIF('v14'!C44,"X"),COUNTIF('v15'!C44,"X"))</f>
        <v>0</v>
      </c>
      <c r="D41" t="b">
        <f t="shared" si="5"/>
        <v>0</v>
      </c>
      <c r="E41" s="366" t="str">
        <f>IF(D41=FALSE,"",VLOOKUP(D41,lijst2!$A400:'lijst2'!$B401,2,TRUE))</f>
        <v/>
      </c>
      <c r="F41" s="367" t="str">
        <f>IF(D41=FALSE,"",VLOOKUP(D41,lijst2!$A402:'lijst2'!$B403,2,TRUE))</f>
        <v/>
      </c>
      <c r="G41" s="367" t="str">
        <f>IF(D41=FALSE,"",VLOOKUP(D41,lijst2!$A404:'lijst2'!$B405,2,TRUE))</f>
        <v/>
      </c>
      <c r="H41" s="367" t="str">
        <f>IF(D41=FALSE,"",VLOOKUP(D41,lijst2!$A406:'lijst2'!$B407,2,TRUE))</f>
        <v/>
      </c>
      <c r="I41" s="367" t="str">
        <f>IF(D41=FALSE,"",VLOOKUP(D41,lijst2!$A408:'lijst2'!$B409,2,TRUE))</f>
        <v/>
      </c>
      <c r="J41" s="368" t="str">
        <f>IF(D41=FALSE,"",VLOOKUP(D41,lijst2!$A410:'lijst2'!$B411,2,TRUE))</f>
        <v/>
      </c>
      <c r="K41" s="30"/>
      <c r="L41" s="30">
        <f>SUM(COUNTIF('Gedragssignaleringslijsten v1'!D44,"X"),COUNTIF('v2'!D44,"X"),COUNTIF('v3'!D44,"X"),COUNTIF('v4'!D44,"X"),COUNTIF('v5'!D44,"X"),COUNTIF('v6'!D44,"X"),COUNTIF('v7'!D44,"X"),COUNTIF('v8'!D44,"X"),COUNTIF('v9'!D44,"X"),COUNTIF('v10'!D44,"X"),COUNTIF(ouders!D44,"X"),COUNTIF(leerling!D44,"X"),COUNTIF('v13'!D44,"X"),COUNTIF('v14'!D44,"X"),COUNTIF('v15'!D44,"X"))</f>
        <v>0</v>
      </c>
      <c r="M41" s="30" t="b">
        <f t="shared" si="4"/>
        <v>0</v>
      </c>
      <c r="N41" s="249"/>
      <c r="O41" s="249"/>
      <c r="P41" s="249"/>
      <c r="Q41" s="249"/>
      <c r="R41" s="249"/>
      <c r="S41" s="249"/>
      <c r="T41" s="250"/>
      <c r="U41" s="250"/>
      <c r="V41" s="250"/>
      <c r="W41" s="249"/>
      <c r="X41" s="249"/>
      <c r="Y41" s="249"/>
      <c r="Z41" s="249"/>
      <c r="AA41" s="249"/>
      <c r="AB41" s="249"/>
      <c r="AC41" s="250"/>
      <c r="AD41" s="250"/>
      <c r="AE41" s="250"/>
      <c r="AF41" s="249"/>
      <c r="AG41" s="249"/>
      <c r="AH41" s="249"/>
      <c r="AI41" s="249"/>
      <c r="AJ41" s="249"/>
      <c r="AK41" s="249"/>
      <c r="AL41" s="250"/>
      <c r="AM41" s="250"/>
      <c r="AN41" s="250"/>
      <c r="AO41" s="249"/>
      <c r="AP41" s="249"/>
      <c r="AQ41" s="249"/>
      <c r="AR41" s="249"/>
      <c r="AS41" s="249"/>
      <c r="AT41" s="249"/>
      <c r="AU41" s="250"/>
      <c r="AV41" s="250"/>
      <c r="AW41" s="250"/>
      <c r="AX41" s="249"/>
      <c r="AY41" s="249"/>
      <c r="AZ41" s="249"/>
      <c r="BA41" s="249"/>
      <c r="BB41" s="249"/>
      <c r="BC41" s="249"/>
      <c r="BD41" s="250"/>
      <c r="BE41" s="250"/>
      <c r="BF41" s="250"/>
      <c r="BG41" s="249"/>
      <c r="BH41" s="249"/>
      <c r="BI41" s="249"/>
      <c r="BJ41" s="249"/>
      <c r="BK41" s="249"/>
      <c r="BL41" s="249"/>
      <c r="BM41" s="250"/>
      <c r="BN41" s="250"/>
      <c r="BO41" s="250"/>
      <c r="BP41" s="249"/>
      <c r="BQ41" s="249"/>
      <c r="BR41" s="249"/>
      <c r="BS41" s="249"/>
      <c r="BT41" s="249"/>
      <c r="BU41" s="249"/>
      <c r="BV41" s="250"/>
      <c r="BW41" s="250"/>
      <c r="BX41" s="250"/>
      <c r="BY41" s="249"/>
      <c r="BZ41" s="249"/>
      <c r="CA41" s="249"/>
      <c r="CB41" s="249"/>
      <c r="CC41" s="249"/>
      <c r="CD41" s="249"/>
      <c r="CE41" s="250"/>
      <c r="CF41" s="250"/>
      <c r="CG41" s="250"/>
      <c r="CH41" s="249"/>
      <c r="CI41" s="249"/>
      <c r="CJ41" s="249"/>
      <c r="CK41" s="249"/>
      <c r="CL41" s="249"/>
      <c r="CM41" s="249"/>
      <c r="CN41" s="30"/>
      <c r="CO41" s="8"/>
    </row>
    <row r="42" spans="1:93" ht="50.1" customHeight="1" x14ac:dyDescent="0.2">
      <c r="A42" s="186" t="s">
        <v>554</v>
      </c>
      <c r="B42" s="246"/>
      <c r="C42" s="8">
        <f>SUM(COUNTIF('Gedragssignaleringslijsten v1'!C45,"X"),COUNTIF('v2'!C45,"X"),COUNTIF('v3'!C45,"X"),COUNTIF('v4'!C45,"X"),COUNTIF('v5'!C45,"X"),COUNTIF('v6'!C45,"X"),COUNTIF('v7'!C45,"X"),COUNTIF('v8'!C45,"X"),COUNTIF('v9'!C45,"X"),COUNTIF('v10'!C45,"X"),COUNTIF(ouders!C45,"X"),COUNTIF(leerling!C45,"X"),COUNTIF('v13'!C45,"X"),COUNTIF('v14'!C45,"X"),COUNTIF('v15'!C45,"X"))</f>
        <v>0</v>
      </c>
      <c r="D42" t="b">
        <f t="shared" si="5"/>
        <v>0</v>
      </c>
      <c r="E42" s="366" t="str">
        <f>IF(D42=FALSE,"",VLOOKUP(D42,lijst2!$A412:'lijst2'!$B413,2,TRUE))</f>
        <v/>
      </c>
      <c r="F42" s="367" t="str">
        <f>IF(D42=FALSE,"",VLOOKUP(D42,lijst2!$A414:'lijst2'!$B415,2,TRUE))</f>
        <v/>
      </c>
      <c r="G42" s="367" t="str">
        <f>IF(D42=FALSE,"",VLOOKUP(D42,lijst2!$A416:'lijst2'!$B417,2,TRUE))</f>
        <v/>
      </c>
      <c r="H42" s="367" t="str">
        <f>IF(D42=FALSE,"",VLOOKUP(D42,lijst2!$A418:'lijst2'!$B419,2,TRUE))</f>
        <v/>
      </c>
      <c r="I42" s="367" t="str">
        <f>IF(D42=FALSE,"",VLOOKUP(D42,lijst2!$A420:'lijst2'!$B421,2,TRUE))</f>
        <v/>
      </c>
      <c r="J42" s="368" t="str">
        <f>IF(D42=FALSE,"",VLOOKUP(D42,lijst2!$A422:'lijst2'!$B423,2,TRUE))</f>
        <v/>
      </c>
      <c r="K42" s="30"/>
      <c r="L42" s="30">
        <f>SUM(COUNTIF('Gedragssignaleringslijsten v1'!D45,"X"),COUNTIF('v2'!D45,"X"),COUNTIF('v3'!D45,"X"),COUNTIF('v4'!D45,"X"),COUNTIF('v5'!D45,"X"),COUNTIF('v6'!D45,"X"),COUNTIF('v7'!D45,"X"),COUNTIF('v8'!D45,"X"),COUNTIF('v9'!D45,"X"),COUNTIF('v10'!D45,"X"),COUNTIF(ouders!D45,"X"),COUNTIF(leerling!D45,"X"),COUNTIF('v13'!D45,"X"),COUNTIF('v14'!D45,"X"),COUNTIF('v15'!D45,"X"))</f>
        <v>0</v>
      </c>
      <c r="M42" s="30" t="b">
        <f t="shared" si="4"/>
        <v>0</v>
      </c>
      <c r="N42" s="249"/>
      <c r="O42" s="249"/>
      <c r="P42" s="249"/>
      <c r="Q42" s="249"/>
      <c r="R42" s="249"/>
      <c r="S42" s="249"/>
      <c r="T42" s="250"/>
      <c r="U42" s="250"/>
      <c r="V42" s="250"/>
      <c r="W42" s="249"/>
      <c r="X42" s="249"/>
      <c r="Y42" s="249"/>
      <c r="Z42" s="249"/>
      <c r="AA42" s="249"/>
      <c r="AB42" s="249"/>
      <c r="AC42" s="250"/>
      <c r="AD42" s="250"/>
      <c r="AE42" s="250"/>
      <c r="AF42" s="249"/>
      <c r="AG42" s="249"/>
      <c r="AH42" s="249"/>
      <c r="AI42" s="249"/>
      <c r="AJ42" s="249"/>
      <c r="AK42" s="249"/>
      <c r="AL42" s="250"/>
      <c r="AM42" s="250"/>
      <c r="AN42" s="250"/>
      <c r="AO42" s="249"/>
      <c r="AP42" s="249"/>
      <c r="AQ42" s="249"/>
      <c r="AR42" s="249"/>
      <c r="AS42" s="249"/>
      <c r="AT42" s="249"/>
      <c r="AU42" s="250"/>
      <c r="AV42" s="250"/>
      <c r="AW42" s="250"/>
      <c r="AX42" s="249"/>
      <c r="AY42" s="249"/>
      <c r="AZ42" s="249"/>
      <c r="BA42" s="249"/>
      <c r="BB42" s="249"/>
      <c r="BC42" s="249"/>
      <c r="BD42" s="250"/>
      <c r="BE42" s="250"/>
      <c r="BF42" s="250"/>
      <c r="BG42" s="249"/>
      <c r="BH42" s="249"/>
      <c r="BI42" s="249"/>
      <c r="BJ42" s="249"/>
      <c r="BK42" s="249"/>
      <c r="BL42" s="249"/>
      <c r="BM42" s="250"/>
      <c r="BN42" s="250"/>
      <c r="BO42" s="250"/>
      <c r="BP42" s="249"/>
      <c r="BQ42" s="249"/>
      <c r="BR42" s="249"/>
      <c r="BS42" s="249"/>
      <c r="BT42" s="249"/>
      <c r="BU42" s="249"/>
      <c r="BV42" s="250"/>
      <c r="BW42" s="250"/>
      <c r="BX42" s="250"/>
      <c r="BY42" s="249"/>
      <c r="BZ42" s="249"/>
      <c r="CA42" s="249"/>
      <c r="CB42" s="249"/>
      <c r="CC42" s="249"/>
      <c r="CD42" s="249"/>
      <c r="CE42" s="250"/>
      <c r="CF42" s="250"/>
      <c r="CG42" s="250"/>
      <c r="CH42" s="249"/>
      <c r="CI42" s="249"/>
      <c r="CJ42" s="249"/>
      <c r="CK42" s="249"/>
      <c r="CL42" s="249"/>
      <c r="CM42" s="249"/>
      <c r="CN42" s="30"/>
      <c r="CO42" s="8"/>
    </row>
    <row r="43" spans="1:93" ht="50.1" customHeight="1" x14ac:dyDescent="0.2">
      <c r="A43" s="186" t="s">
        <v>208</v>
      </c>
      <c r="B43" s="246"/>
      <c r="C43" s="8">
        <f>SUM(COUNTIF('Gedragssignaleringslijsten v1'!C46,"X"),COUNTIF('v2'!C46,"X"),COUNTIF('v3'!C46,"X"),COUNTIF('v4'!C46,"X"),COUNTIF('v5'!C46,"X"),COUNTIF('v6'!C46,"X"),COUNTIF('v7'!C46,"X"),COUNTIF('v8'!C46,"X"),COUNTIF('v9'!C46,"X"),COUNTIF('v10'!C46,"X"),COUNTIF(ouders!C46,"X"),COUNTIF(leerling!C46,"X"),COUNTIF('v13'!C46,"X"),COUNTIF('v14'!C46,"X"),COUNTIF('v15'!C46,"X"))</f>
        <v>0</v>
      </c>
      <c r="D43" t="b">
        <f t="shared" si="5"/>
        <v>0</v>
      </c>
      <c r="E43" s="366" t="str">
        <f>IF(D43=FALSE,"",VLOOKUP(D43,lijst2!$A424:'lijst2'!$B425,2,TRUE))</f>
        <v/>
      </c>
      <c r="F43" s="367" t="str">
        <f>IF(D43=FALSE,"",VLOOKUP(D43,lijst2!$A426:'lijst2'!$B427,2,TRUE))</f>
        <v/>
      </c>
      <c r="G43" s="367" t="str">
        <f>IF(D43=FALSE,"",VLOOKUP(D43,lijst2!$A428:'lijst2'!$B429,2,TRUE))</f>
        <v/>
      </c>
      <c r="H43" s="367" t="str">
        <f>IF(D43=FALSE,"",VLOOKUP(D43,lijst2!$A430:'lijst2'!$B431,2,TRUE))</f>
        <v/>
      </c>
      <c r="I43" s="367" t="str">
        <f>IF(D43=FALSE,"",VLOOKUP(D43,lijst2!$A432:'lijst2'!$B433,2,TRUE))</f>
        <v/>
      </c>
      <c r="J43" s="368" t="str">
        <f>IF(D43=FALSE,"",VLOOKUP(D43,lijst2!$A434:'lijst2'!$B435,2,TRUE))</f>
        <v/>
      </c>
      <c r="K43" s="30"/>
      <c r="L43" s="30">
        <f>SUM(COUNTIF('Gedragssignaleringslijsten v1'!D46,"X"),COUNTIF('v2'!D46,"X"),COUNTIF('v3'!D46,"X"),COUNTIF('v4'!D46,"X"),COUNTIF('v5'!D46,"X"),COUNTIF('v6'!D46,"X"),COUNTIF('v7'!D46,"X"),COUNTIF('v8'!D46,"X"),COUNTIF('v9'!D46,"X"),COUNTIF('v10'!D46,"X"),COUNTIF(ouders!D46,"X"),COUNTIF(leerling!D46,"X"),COUNTIF('v13'!D46,"X"),COUNTIF('v14'!D46,"X"),COUNTIF('v15'!D46,"X"))</f>
        <v>0</v>
      </c>
      <c r="M43" s="30" t="b">
        <f t="shared" si="4"/>
        <v>0</v>
      </c>
      <c r="N43" s="249"/>
      <c r="O43" s="249"/>
      <c r="P43" s="249"/>
      <c r="Q43" s="249"/>
      <c r="R43" s="249"/>
      <c r="S43" s="249"/>
      <c r="T43" s="250"/>
      <c r="U43" s="250"/>
      <c r="V43" s="250"/>
      <c r="W43" s="249"/>
      <c r="X43" s="249"/>
      <c r="Y43" s="249"/>
      <c r="Z43" s="249"/>
      <c r="AA43" s="249"/>
      <c r="AB43" s="249"/>
      <c r="AC43" s="250"/>
      <c r="AD43" s="250"/>
      <c r="AE43" s="250"/>
      <c r="AF43" s="249"/>
      <c r="AG43" s="249"/>
      <c r="AH43" s="249"/>
      <c r="AI43" s="249"/>
      <c r="AJ43" s="249"/>
      <c r="AK43" s="249"/>
      <c r="AL43" s="250"/>
      <c r="AM43" s="250"/>
      <c r="AN43" s="250"/>
      <c r="AO43" s="249"/>
      <c r="AP43" s="249"/>
      <c r="AQ43" s="249"/>
      <c r="AR43" s="249"/>
      <c r="AS43" s="249"/>
      <c r="AT43" s="249"/>
      <c r="AU43" s="250"/>
      <c r="AV43" s="250"/>
      <c r="AW43" s="250"/>
      <c r="AX43" s="249"/>
      <c r="AY43" s="249"/>
      <c r="AZ43" s="249"/>
      <c r="BA43" s="249"/>
      <c r="BB43" s="249"/>
      <c r="BC43" s="249"/>
      <c r="BD43" s="250"/>
      <c r="BE43" s="250"/>
      <c r="BF43" s="250"/>
      <c r="BG43" s="249"/>
      <c r="BH43" s="249"/>
      <c r="BI43" s="249"/>
      <c r="BJ43" s="249"/>
      <c r="BK43" s="249"/>
      <c r="BL43" s="249"/>
      <c r="BM43" s="250"/>
      <c r="BN43" s="250"/>
      <c r="BO43" s="250"/>
      <c r="BP43" s="249"/>
      <c r="BQ43" s="249"/>
      <c r="BR43" s="249"/>
      <c r="BS43" s="249"/>
      <c r="BT43" s="249"/>
      <c r="BU43" s="249"/>
      <c r="BV43" s="250"/>
      <c r="BW43" s="250"/>
      <c r="BX43" s="250"/>
      <c r="BY43" s="249"/>
      <c r="BZ43" s="249"/>
      <c r="CA43" s="249"/>
      <c r="CB43" s="249"/>
      <c r="CC43" s="249"/>
      <c r="CD43" s="249"/>
      <c r="CE43" s="250"/>
      <c r="CF43" s="250"/>
      <c r="CG43" s="250"/>
      <c r="CH43" s="249"/>
      <c r="CI43" s="249"/>
      <c r="CJ43" s="249"/>
      <c r="CK43" s="249"/>
      <c r="CL43" s="249"/>
      <c r="CM43" s="249"/>
      <c r="CN43" s="30"/>
      <c r="CO43" s="8"/>
    </row>
    <row r="44" spans="1:93" ht="50.1" customHeight="1" x14ac:dyDescent="0.2">
      <c r="A44" s="186" t="s">
        <v>0</v>
      </c>
      <c r="B44" s="246"/>
      <c r="C44" s="8">
        <f>SUM(COUNTIF('Gedragssignaleringslijsten v1'!C47,"X"),COUNTIF('v2'!C47,"X"),COUNTIF('v3'!C47,"X"),COUNTIF('v4'!C47,"X"),COUNTIF('v5'!C47,"X"),COUNTIF('v6'!C47,"X"),COUNTIF('v7'!C47,"X"),COUNTIF('v8'!C47,"X"),COUNTIF('v9'!C47,"X"),COUNTIF('v10'!C47,"X"),COUNTIF(ouders!C47,"X"),COUNTIF(leerling!C47,"X"),COUNTIF('v13'!C47,"X"),COUNTIF('v14'!C47,"X"),COUNTIF('v15'!C47,"X"))</f>
        <v>0</v>
      </c>
      <c r="D44" t="b">
        <f t="shared" si="5"/>
        <v>0</v>
      </c>
      <c r="E44" s="366" t="str">
        <f>IF(D44=FALSE,"",VLOOKUP(D44,lijst2!$A436:'lijst2'!$B437,2,TRUE))</f>
        <v/>
      </c>
      <c r="F44" s="367" t="str">
        <f>IF(D44=FALSE,"",VLOOKUP(D44,lijst2!$A438:'lijst2'!$B439,2,TRUE))</f>
        <v/>
      </c>
      <c r="G44" s="367" t="str">
        <f>IF(D44=FALSE,"",VLOOKUP(D44,lijst2!$A440:'lijst2'!$B441,2,TRUE))</f>
        <v/>
      </c>
      <c r="H44" s="367" t="str">
        <f>IF(D44=FALSE,"",VLOOKUP(D44,lijst2!$A442:'lijst2'!$B443,2,TRUE))</f>
        <v/>
      </c>
      <c r="I44" s="367" t="str">
        <f>IF(D44=FALSE,"",VLOOKUP(D44,lijst2!$A444:'lijst2'!$B445,2,TRUE))</f>
        <v/>
      </c>
      <c r="J44" s="368" t="str">
        <f>IF(D44=FALSE,"",VLOOKUP(D44,lijst2!$A446:'lijst2'!$B447,2,TRUE))</f>
        <v/>
      </c>
      <c r="K44" s="30"/>
      <c r="L44" s="30">
        <f>SUM(COUNTIF('Gedragssignaleringslijsten v1'!D47,"X"),COUNTIF('v2'!D47,"X"),COUNTIF('v3'!D47,"X"),COUNTIF('v4'!D47,"X"),COUNTIF('v5'!D47,"X"),COUNTIF('v6'!D47,"X"),COUNTIF('v7'!D47,"X"),COUNTIF('v8'!D47,"X"),COUNTIF('v9'!D47,"X"),COUNTIF('v10'!D47,"X"),COUNTIF(ouders!D47,"X"),COUNTIF(leerling!D47,"X"),COUNTIF('v13'!D47,"X"),COUNTIF('v14'!D47,"X"),COUNTIF('v15'!D47,"X"))</f>
        <v>0</v>
      </c>
      <c r="M44" s="30" t="b">
        <f t="shared" si="4"/>
        <v>0</v>
      </c>
      <c r="N44" s="249"/>
      <c r="O44" s="249"/>
      <c r="P44" s="249"/>
      <c r="Q44" s="249"/>
      <c r="R44" s="249"/>
      <c r="S44" s="249"/>
      <c r="T44" s="250"/>
      <c r="U44" s="250"/>
      <c r="V44" s="250"/>
      <c r="W44" s="249"/>
      <c r="X44" s="249"/>
      <c r="Y44" s="249"/>
      <c r="Z44" s="249"/>
      <c r="AA44" s="249"/>
      <c r="AB44" s="249"/>
      <c r="AC44" s="250"/>
      <c r="AD44" s="250"/>
      <c r="AE44" s="250"/>
      <c r="AF44" s="249"/>
      <c r="AG44" s="249"/>
      <c r="AH44" s="249"/>
      <c r="AI44" s="249"/>
      <c r="AJ44" s="249"/>
      <c r="AK44" s="249"/>
      <c r="AL44" s="250"/>
      <c r="AM44" s="250"/>
      <c r="AN44" s="250"/>
      <c r="AO44" s="249"/>
      <c r="AP44" s="249"/>
      <c r="AQ44" s="249"/>
      <c r="AR44" s="249"/>
      <c r="AS44" s="249"/>
      <c r="AT44" s="249"/>
      <c r="AU44" s="250"/>
      <c r="AV44" s="250"/>
      <c r="AW44" s="250"/>
      <c r="AX44" s="249"/>
      <c r="AY44" s="249"/>
      <c r="AZ44" s="249"/>
      <c r="BA44" s="249"/>
      <c r="BB44" s="249"/>
      <c r="BC44" s="249"/>
      <c r="BD44" s="250"/>
      <c r="BE44" s="250"/>
      <c r="BF44" s="250"/>
      <c r="BG44" s="249"/>
      <c r="BH44" s="249"/>
      <c r="BI44" s="249"/>
      <c r="BJ44" s="249"/>
      <c r="BK44" s="249"/>
      <c r="BL44" s="249"/>
      <c r="BM44" s="250"/>
      <c r="BN44" s="250"/>
      <c r="BO44" s="250"/>
      <c r="BP44" s="249"/>
      <c r="BQ44" s="249"/>
      <c r="BR44" s="249"/>
      <c r="BS44" s="249"/>
      <c r="BT44" s="249"/>
      <c r="BU44" s="249"/>
      <c r="BV44" s="250"/>
      <c r="BW44" s="250"/>
      <c r="BX44" s="250"/>
      <c r="BY44" s="249"/>
      <c r="BZ44" s="249"/>
      <c r="CA44" s="249"/>
      <c r="CB44" s="249"/>
      <c r="CC44" s="249"/>
      <c r="CD44" s="249"/>
      <c r="CE44" s="250"/>
      <c r="CF44" s="250"/>
      <c r="CG44" s="250"/>
      <c r="CH44" s="249"/>
      <c r="CI44" s="249"/>
      <c r="CJ44" s="249"/>
      <c r="CK44" s="249"/>
      <c r="CL44" s="249"/>
      <c r="CM44" s="249"/>
      <c r="CN44" s="30"/>
      <c r="CO44" s="8"/>
    </row>
    <row r="45" spans="1:93" ht="50.1" customHeight="1" x14ac:dyDescent="0.2">
      <c r="A45" s="186" t="s">
        <v>1</v>
      </c>
      <c r="B45" s="246"/>
      <c r="C45" s="8">
        <f>SUM(COUNTIF('Gedragssignaleringslijsten v1'!C48,"X"),COUNTIF('v2'!C48,"X"),COUNTIF('v3'!C48,"X"),COUNTIF('v4'!C48,"X"),COUNTIF('v5'!C48,"X"),COUNTIF('v6'!C48,"X"),COUNTIF('v7'!C48,"X"),COUNTIF('v8'!C48,"X"),COUNTIF('v9'!C48,"X"),COUNTIF('v10'!C48,"X"),COUNTIF(ouders!C48,"X"),COUNTIF(leerling!C48,"X"),COUNTIF('v13'!C48,"X"),COUNTIF('v14'!C48,"X"),COUNTIF('v15'!C48,"X"))</f>
        <v>0</v>
      </c>
      <c r="D45" t="b">
        <f t="shared" si="5"/>
        <v>0</v>
      </c>
      <c r="E45" s="366" t="str">
        <f>IF(D45=FALSE,"",VLOOKUP(D45,lijst2!$A448:'lijst2'!$B449,2,TRUE))</f>
        <v/>
      </c>
      <c r="F45" s="367" t="str">
        <f>IF(D45=FALSE,"",VLOOKUP(D45,lijst2!$A450:'lijst2'!$B451,2,TRUE))</f>
        <v/>
      </c>
      <c r="G45" s="367" t="str">
        <f>IF(D45=FALSE,"",VLOOKUP(D45,lijst2!$A452:'lijst2'!$B453,2,TRUE))</f>
        <v/>
      </c>
      <c r="H45" s="367" t="str">
        <f>IF(D45=FALSE,"",VLOOKUP(D45,lijst2!$A454:'lijst2'!$B455,2,TRUE))</f>
        <v/>
      </c>
      <c r="I45" s="367" t="str">
        <f>IF(D45=FALSE,"",VLOOKUP(D45,lijst2!$A456:'lijst2'!$B457,2,TRUE))</f>
        <v/>
      </c>
      <c r="J45" s="368" t="str">
        <f>IF(D45=FALSE,"",VLOOKUP(D45,lijst2!$A458:'lijst2'!$B459,2,TRUE))</f>
        <v/>
      </c>
      <c r="K45" s="30"/>
      <c r="L45" s="30">
        <f>SUM(COUNTIF('Gedragssignaleringslijsten v1'!D48,"X"),COUNTIF('v2'!D48,"X"),COUNTIF('v3'!D48,"X"),COUNTIF('v4'!D48,"X"),COUNTIF('v5'!D48,"X"),COUNTIF('v6'!D48,"X"),COUNTIF('v7'!D48,"X"),COUNTIF('v8'!D48,"X"),COUNTIF('v9'!D48,"X"),COUNTIF('v10'!D48,"X"),COUNTIF(ouders!D48,"X"),COUNTIF(leerling!D48,"X"),COUNTIF('v13'!D48,"X"),COUNTIF('v14'!D48,"X"),COUNTIF('v15'!D48,"X"))</f>
        <v>0</v>
      </c>
      <c r="M45" s="30" t="b">
        <f t="shared" si="4"/>
        <v>0</v>
      </c>
      <c r="N45" s="249"/>
      <c r="O45" s="249"/>
      <c r="P45" s="249"/>
      <c r="Q45" s="249"/>
      <c r="R45" s="249"/>
      <c r="S45" s="249"/>
      <c r="T45" s="250"/>
      <c r="U45" s="250"/>
      <c r="V45" s="250"/>
      <c r="W45" s="249"/>
      <c r="X45" s="249"/>
      <c r="Y45" s="249"/>
      <c r="Z45" s="249"/>
      <c r="AA45" s="249"/>
      <c r="AB45" s="249"/>
      <c r="AC45" s="250"/>
      <c r="AD45" s="250"/>
      <c r="AE45" s="250"/>
      <c r="AF45" s="249"/>
      <c r="AG45" s="249"/>
      <c r="AH45" s="249"/>
      <c r="AI45" s="249"/>
      <c r="AJ45" s="249"/>
      <c r="AK45" s="249"/>
      <c r="AL45" s="250"/>
      <c r="AM45" s="250"/>
      <c r="AN45" s="250"/>
      <c r="AO45" s="249"/>
      <c r="AP45" s="249"/>
      <c r="AQ45" s="249"/>
      <c r="AR45" s="249"/>
      <c r="AS45" s="249"/>
      <c r="AT45" s="249"/>
      <c r="AU45" s="250"/>
      <c r="AV45" s="250"/>
      <c r="AW45" s="250"/>
      <c r="AX45" s="249"/>
      <c r="AY45" s="249"/>
      <c r="AZ45" s="249"/>
      <c r="BA45" s="249"/>
      <c r="BB45" s="249"/>
      <c r="BC45" s="249"/>
      <c r="BD45" s="250"/>
      <c r="BE45" s="250"/>
      <c r="BF45" s="250"/>
      <c r="BG45" s="249"/>
      <c r="BH45" s="249"/>
      <c r="BI45" s="249"/>
      <c r="BJ45" s="249"/>
      <c r="BK45" s="249"/>
      <c r="BL45" s="249"/>
      <c r="BM45" s="250"/>
      <c r="BN45" s="250"/>
      <c r="BO45" s="250"/>
      <c r="BP45" s="249"/>
      <c r="BQ45" s="249"/>
      <c r="BR45" s="249"/>
      <c r="BS45" s="249"/>
      <c r="BT45" s="249"/>
      <c r="BU45" s="249"/>
      <c r="BV45" s="250"/>
      <c r="BW45" s="250"/>
      <c r="BX45" s="250"/>
      <c r="BY45" s="249"/>
      <c r="BZ45" s="249"/>
      <c r="CA45" s="249"/>
      <c r="CB45" s="249"/>
      <c r="CC45" s="249"/>
      <c r="CD45" s="249"/>
      <c r="CE45" s="250"/>
      <c r="CF45" s="250"/>
      <c r="CG45" s="250"/>
      <c r="CH45" s="249"/>
      <c r="CI45" s="249"/>
      <c r="CJ45" s="249"/>
      <c r="CK45" s="249"/>
      <c r="CL45" s="249"/>
      <c r="CM45" s="249"/>
      <c r="CN45" s="30"/>
      <c r="CO45" s="8"/>
    </row>
    <row r="46" spans="1:93" ht="50.1" customHeight="1" x14ac:dyDescent="0.2">
      <c r="A46" s="186" t="s">
        <v>205</v>
      </c>
      <c r="B46" s="246"/>
      <c r="C46" s="8">
        <f>SUM(COUNTIF('Gedragssignaleringslijsten v1'!C49,"X"),COUNTIF('v2'!C49,"X"),COUNTIF('v3'!C49,"X"),COUNTIF('v4'!C49,"X"),COUNTIF('v5'!C49,"X"),COUNTIF('v6'!C49,"X"),COUNTIF('v7'!C49,"X"),COUNTIF('v8'!C49,"X"),COUNTIF('v9'!C49,"X"),COUNTIF('v10'!C49,"X"),COUNTIF(ouders!C49,"X"),COUNTIF(leerling!C49,"X"),COUNTIF('v13'!C49,"X"),COUNTIF('v14'!C49,"X"),COUNTIF('v15'!C49,"X"))</f>
        <v>0</v>
      </c>
      <c r="D46" t="b">
        <f t="shared" si="5"/>
        <v>0</v>
      </c>
      <c r="E46" s="366" t="str">
        <f>IF(D46=FALSE,"",VLOOKUP(D46,lijst2!$A460:'lijst2'!$B461,2,TRUE))</f>
        <v/>
      </c>
      <c r="F46" s="367" t="str">
        <f>IF(D46=FALSE,"",VLOOKUP(D46,lijst2!$A462:'lijst2'!$B463,2,TRUE))</f>
        <v/>
      </c>
      <c r="G46" s="367" t="str">
        <f>IF(D46=FALSE,"",VLOOKUP(D46,lijst2!$A464:'lijst2'!$B465,2,TRUE))</f>
        <v/>
      </c>
      <c r="H46" s="367" t="str">
        <f>IF(D46=FALSE,"",VLOOKUP(D46,lijst2!$A466:'lijst2'!$B467,2,TRUE))</f>
        <v/>
      </c>
      <c r="I46" s="367" t="str">
        <f>IF(D46=FALSE,"",VLOOKUP(D46,lijst2!$A468:'lijst2'!$B469,2,TRUE))</f>
        <v/>
      </c>
      <c r="J46" s="368" t="str">
        <f>IF(D46=FALSE,"",VLOOKUP(D46,lijst2!$A470:'lijst2'!$B471,2,TRUE))</f>
        <v/>
      </c>
      <c r="K46" s="30"/>
      <c r="L46" s="30">
        <f>SUM(COUNTIF('Gedragssignaleringslijsten v1'!D49,"X"),COUNTIF('v2'!D49,"X"),COUNTIF('v3'!D49,"X"),COUNTIF('v4'!D49,"X"),COUNTIF('v5'!D49,"X"),COUNTIF('v6'!D49,"X"),COUNTIF('v7'!D49,"X"),COUNTIF('v8'!D49,"X"),COUNTIF('v9'!D49,"X"),COUNTIF('v10'!D49,"X"),COUNTIF(ouders!D49,"X"),COUNTIF(leerling!D49,"X"),COUNTIF('v13'!D49,"X"),COUNTIF('v14'!D49,"X"),COUNTIF('v15'!D49,"X"))</f>
        <v>0</v>
      </c>
      <c r="M46" s="30" t="b">
        <f t="shared" si="4"/>
        <v>0</v>
      </c>
      <c r="N46" s="249"/>
      <c r="O46" s="249"/>
      <c r="P46" s="249"/>
      <c r="Q46" s="249"/>
      <c r="R46" s="249"/>
      <c r="S46" s="249"/>
      <c r="T46" s="250"/>
      <c r="U46" s="250"/>
      <c r="V46" s="250"/>
      <c r="W46" s="249"/>
      <c r="X46" s="249"/>
      <c r="Y46" s="249"/>
      <c r="Z46" s="249"/>
      <c r="AA46" s="249"/>
      <c r="AB46" s="249"/>
      <c r="AC46" s="250"/>
      <c r="AD46" s="250"/>
      <c r="AE46" s="250"/>
      <c r="AF46" s="249"/>
      <c r="AG46" s="249"/>
      <c r="AH46" s="249"/>
      <c r="AI46" s="249"/>
      <c r="AJ46" s="249"/>
      <c r="AK46" s="249"/>
      <c r="AL46" s="250"/>
      <c r="AM46" s="250"/>
      <c r="AN46" s="250"/>
      <c r="AO46" s="249"/>
      <c r="AP46" s="249"/>
      <c r="AQ46" s="249"/>
      <c r="AR46" s="249"/>
      <c r="AS46" s="249"/>
      <c r="AT46" s="249"/>
      <c r="AU46" s="250"/>
      <c r="AV46" s="250"/>
      <c r="AW46" s="250"/>
      <c r="AX46" s="249"/>
      <c r="AY46" s="249"/>
      <c r="AZ46" s="249"/>
      <c r="BA46" s="249"/>
      <c r="BB46" s="249"/>
      <c r="BC46" s="249"/>
      <c r="BD46" s="250"/>
      <c r="BE46" s="250"/>
      <c r="BF46" s="250"/>
      <c r="BG46" s="249"/>
      <c r="BH46" s="249"/>
      <c r="BI46" s="249"/>
      <c r="BJ46" s="249"/>
      <c r="BK46" s="249"/>
      <c r="BL46" s="249"/>
      <c r="BM46" s="250"/>
      <c r="BN46" s="250"/>
      <c r="BO46" s="250"/>
      <c r="BP46" s="249"/>
      <c r="BQ46" s="249"/>
      <c r="BR46" s="249"/>
      <c r="BS46" s="249"/>
      <c r="BT46" s="249"/>
      <c r="BU46" s="249"/>
      <c r="BV46" s="250"/>
      <c r="BW46" s="250"/>
      <c r="BX46" s="250"/>
      <c r="BY46" s="249"/>
      <c r="BZ46" s="249"/>
      <c r="CA46" s="249"/>
      <c r="CB46" s="249"/>
      <c r="CC46" s="249"/>
      <c r="CD46" s="249"/>
      <c r="CE46" s="250"/>
      <c r="CF46" s="250"/>
      <c r="CG46" s="250"/>
      <c r="CH46" s="249"/>
      <c r="CI46" s="249"/>
      <c r="CJ46" s="249"/>
      <c r="CK46" s="249"/>
      <c r="CL46" s="249"/>
      <c r="CM46" s="249"/>
      <c r="CN46" s="30"/>
      <c r="CO46" s="8"/>
    </row>
    <row r="47" spans="1:93" ht="50.1" customHeight="1" thickBot="1" x14ac:dyDescent="0.25">
      <c r="A47" s="187" t="s">
        <v>184</v>
      </c>
      <c r="B47" s="246"/>
      <c r="C47" s="8">
        <f>SUM(COUNTIF('Gedragssignaleringslijsten v1'!C50,"X"),COUNTIF('v2'!C50,"X"),COUNTIF('v3'!C50,"X"),COUNTIF('v4'!C50,"X"),COUNTIF('v5'!C50,"X"),COUNTIF('v6'!C50,"X"),COUNTIF('v7'!C50,"X"),COUNTIF('v8'!C50,"X"),COUNTIF('v9'!C50,"X"),COUNTIF('v10'!C50,"X"),COUNTIF(ouders!C50,"X"),COUNTIF(leerling!C50,"X"),COUNTIF('v13'!C50,"X"),COUNTIF('v14'!C50,"X"),COUNTIF('v15'!C50,"X"))</f>
        <v>0</v>
      </c>
      <c r="D47" t="b">
        <f t="shared" si="5"/>
        <v>0</v>
      </c>
      <c r="E47" s="369" t="str">
        <f>IF(D47=FALSE,"",VLOOKUP(D47,lijst2!$A472:'lijst2'!$B473,2,TRUE))</f>
        <v/>
      </c>
      <c r="F47" s="370" t="str">
        <f>IF(D47=FALSE,"",VLOOKUP(D47,lijst2!$A474:'lijst2'!$B475,2,TRUE))</f>
        <v/>
      </c>
      <c r="G47" s="370" t="str">
        <f>IF(D47=FALSE,"",VLOOKUP(D47,lijst2!$A476:'lijst2'!$B477,2,TRUE))</f>
        <v/>
      </c>
      <c r="H47" s="370" t="str">
        <f>IF(D47=FALSE,"",VLOOKUP(D47,lijst2!$A478:'lijst2'!$B479,2,TRUE))</f>
        <v/>
      </c>
      <c r="I47" s="370" t="str">
        <f>IF(D47=FALSE,"",VLOOKUP(D47,lijst2!$A480:'lijst2'!$B481,2,TRUE))</f>
        <v/>
      </c>
      <c r="J47" s="371" t="str">
        <f>IF(D47=FALSE,"",VLOOKUP(D47,lijst2!$A482:'lijst2'!$B483,2,TRUE))</f>
        <v/>
      </c>
      <c r="K47" s="251"/>
      <c r="L47" s="30">
        <f>SUM(COUNTIF('Gedragssignaleringslijsten v1'!D50,"X"),COUNTIF('v2'!D50,"X"),COUNTIF('v3'!D50,"X"),COUNTIF('v4'!D50,"X"),COUNTIF('v5'!D50,"X"),COUNTIF('v6'!D50,"X"),COUNTIF('v7'!D50,"X"),COUNTIF('v8'!D50,"X"),COUNTIF('v9'!D50,"X"),COUNTIF('v10'!D50,"X"),COUNTIF(ouders!D50,"X"),COUNTIF(leerling!D50,"X"),COUNTIF('v13'!D50,"X"),COUNTIF('v14'!D50,"X"),COUNTIF('v15'!D50,"X"))</f>
        <v>0</v>
      </c>
      <c r="M47" s="30" t="b">
        <f t="shared" si="4"/>
        <v>0</v>
      </c>
      <c r="N47" s="249"/>
      <c r="O47" s="249"/>
      <c r="P47" s="249"/>
      <c r="Q47" s="249"/>
      <c r="R47" s="249"/>
      <c r="S47" s="249"/>
      <c r="T47" s="250"/>
      <c r="U47" s="250"/>
      <c r="V47" s="250"/>
      <c r="W47" s="249"/>
      <c r="X47" s="249"/>
      <c r="Y47" s="249"/>
      <c r="Z47" s="249"/>
      <c r="AA47" s="249"/>
      <c r="AB47" s="249"/>
      <c r="AC47" s="250"/>
      <c r="AD47" s="250"/>
      <c r="AE47" s="250"/>
      <c r="AF47" s="249"/>
      <c r="AG47" s="249"/>
      <c r="AH47" s="249"/>
      <c r="AI47" s="249"/>
      <c r="AJ47" s="249"/>
      <c r="AK47" s="249"/>
      <c r="AL47" s="250"/>
      <c r="AM47" s="250"/>
      <c r="AN47" s="250"/>
      <c r="AO47" s="249"/>
      <c r="AP47" s="249"/>
      <c r="AQ47" s="249"/>
      <c r="AR47" s="249"/>
      <c r="AS47" s="249"/>
      <c r="AT47" s="249"/>
      <c r="AU47" s="250"/>
      <c r="AV47" s="250"/>
      <c r="AW47" s="250"/>
      <c r="AX47" s="249"/>
      <c r="AY47" s="249"/>
      <c r="AZ47" s="249"/>
      <c r="BA47" s="249"/>
      <c r="BB47" s="249"/>
      <c r="BC47" s="249"/>
      <c r="BD47" s="250"/>
      <c r="BE47" s="250"/>
      <c r="BF47" s="250"/>
      <c r="BG47" s="249"/>
      <c r="BH47" s="249"/>
      <c r="BI47" s="249"/>
      <c r="BJ47" s="249"/>
      <c r="BK47" s="249"/>
      <c r="BL47" s="249"/>
      <c r="BM47" s="250"/>
      <c r="BN47" s="250"/>
      <c r="BO47" s="250"/>
      <c r="BP47" s="249"/>
      <c r="BQ47" s="249"/>
      <c r="BR47" s="249"/>
      <c r="BS47" s="249"/>
      <c r="BT47" s="249"/>
      <c r="BU47" s="249"/>
      <c r="BV47" s="250"/>
      <c r="BW47" s="250"/>
      <c r="BX47" s="250"/>
      <c r="BY47" s="249"/>
      <c r="BZ47" s="249"/>
      <c r="CA47" s="249"/>
      <c r="CB47" s="249"/>
      <c r="CC47" s="249"/>
      <c r="CD47" s="249"/>
      <c r="CE47" s="250"/>
      <c r="CF47" s="250"/>
      <c r="CG47" s="250"/>
      <c r="CH47" s="249"/>
      <c r="CI47" s="249"/>
      <c r="CJ47" s="249"/>
      <c r="CK47" s="249"/>
      <c r="CL47" s="249"/>
      <c r="CM47" s="249"/>
      <c r="CN47" s="30"/>
      <c r="CO47" s="8"/>
    </row>
    <row r="48" spans="1:93" ht="16.5" customHeight="1" thickBot="1" x14ac:dyDescent="0.25">
      <c r="A48" s="217" t="s">
        <v>342</v>
      </c>
      <c r="B48" s="252"/>
      <c r="C48" s="8"/>
      <c r="D48" s="8"/>
      <c r="E48" s="373"/>
      <c r="F48" s="373"/>
      <c r="G48" s="373"/>
      <c r="H48" s="373"/>
      <c r="I48" s="373"/>
      <c r="J48" s="373"/>
      <c r="K48" s="30"/>
      <c r="L48" s="30"/>
      <c r="M48" s="30"/>
      <c r="N48" s="250"/>
      <c r="O48" s="250"/>
      <c r="P48" s="250"/>
      <c r="Q48" s="250"/>
      <c r="R48" s="250"/>
      <c r="S48" s="250"/>
      <c r="T48" s="250"/>
      <c r="U48" s="250"/>
      <c r="V48" s="250"/>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30"/>
      <c r="CO48" s="8"/>
    </row>
    <row r="49" spans="1:93" ht="50.1" customHeight="1" x14ac:dyDescent="0.2">
      <c r="A49" s="185" t="s">
        <v>2</v>
      </c>
      <c r="B49" s="246"/>
      <c r="C49" s="8">
        <f>SUM(COUNTIF('Gedragssignaleringslijsten v1'!C52,"X"),COUNTIF('v2'!C52,"X"),COUNTIF('v3'!C52,"X"),COUNTIF('v4'!C52,"X"),COUNTIF('v5'!C52,"X"),COUNTIF('v6'!C52,"X"),COUNTIF('v7'!C52,"X"),COUNTIF('v8'!C52,"X"),COUNTIF('v9'!C52,"X"),COUNTIF('v10'!C52,"X"),COUNTIF(ouders!C52,"X"),COUNTIF(leerling!C52,"X"),COUNTIF('v13'!C52,"X"),COUNTIF('v14'!C52,"X"),COUNTIF('v15'!C52,"X"))</f>
        <v>0</v>
      </c>
      <c r="D49" t="b">
        <f t="shared" ref="D49:D54" si="6">IF(C49&gt;C$1/30, TRUE)</f>
        <v>0</v>
      </c>
      <c r="E49" s="363" t="str">
        <f>IF(D49=FALSE,"",VLOOKUP(D49,lijst2!$A484:'lijst2'!$B485,2,TRUE))</f>
        <v/>
      </c>
      <c r="F49" s="364" t="str">
        <f>IF(D49=FALSE,"",VLOOKUP(D49,lijst2!$A486:'lijst2'!$B487,2,TRUE))</f>
        <v/>
      </c>
      <c r="G49" s="364" t="str">
        <f>IF(D49=FALSE,"",VLOOKUP(D49,lijst2!$A488:'lijst2'!$B489,2,TRUE))</f>
        <v/>
      </c>
      <c r="H49" s="364" t="str">
        <f>IF(D49=FALSE,"",VLOOKUP(D49,lijst2!$A490:'lijst2'!$B491,2,TRUE))</f>
        <v/>
      </c>
      <c r="I49" s="364" t="str">
        <f>IF(D49=FALSE,"",VLOOKUP(D49,lijst2!$A492:'lijst2'!$B493,2,TRUE))</f>
        <v/>
      </c>
      <c r="J49" s="365" t="str">
        <f>IF(D49=FALSE,"",VLOOKUP(D49,lijst2!$A494:'lijst2'!$B495,2,TRUE))</f>
        <v/>
      </c>
      <c r="K49" s="30"/>
      <c r="L49" s="30">
        <f>SUM(COUNTIF('Gedragssignaleringslijsten v1'!D52,"X"),COUNTIF('v2'!D52,"X"),COUNTIF('v3'!D52,"X"),COUNTIF('v4'!D52,"X"),COUNTIF('v5'!D52,"X"),COUNTIF('v6'!D52,"X"),COUNTIF('v7'!D52,"X"),COUNTIF('v8'!D52,"X"),COUNTIF('v9'!D52,"X"),COUNTIF('v10'!D52,"X"),COUNTIF(ouders!D52,"X"),COUNTIF(leerling!D52,"X"),COUNTIF('v13'!D52,"X"),COUNTIF('v14'!D52,"X"),COUNTIF('v15'!D52,"X"))</f>
        <v>0</v>
      </c>
      <c r="M49" s="30" t="b">
        <f t="shared" ref="M49:M54" si="7">IF(L49&gt;L$1/20, TRUE)</f>
        <v>0</v>
      </c>
      <c r="N49" s="249"/>
      <c r="O49" s="249"/>
      <c r="P49" s="249"/>
      <c r="Q49" s="249"/>
      <c r="R49" s="249"/>
      <c r="S49" s="249"/>
      <c r="T49" s="250"/>
      <c r="U49" s="250"/>
      <c r="V49" s="250"/>
      <c r="W49" s="249"/>
      <c r="X49" s="249"/>
      <c r="Y49" s="249"/>
      <c r="Z49" s="249"/>
      <c r="AA49" s="249"/>
      <c r="AB49" s="249"/>
      <c r="AC49" s="250"/>
      <c r="AD49" s="250"/>
      <c r="AE49" s="250"/>
      <c r="AF49" s="249"/>
      <c r="AG49" s="249"/>
      <c r="AH49" s="249"/>
      <c r="AI49" s="249"/>
      <c r="AJ49" s="249"/>
      <c r="AK49" s="249"/>
      <c r="AL49" s="250"/>
      <c r="AM49" s="250"/>
      <c r="AN49" s="250"/>
      <c r="AO49" s="249"/>
      <c r="AP49" s="249"/>
      <c r="AQ49" s="249"/>
      <c r="AR49" s="249"/>
      <c r="AS49" s="249"/>
      <c r="AT49" s="249"/>
      <c r="AU49" s="250"/>
      <c r="AV49" s="250"/>
      <c r="AW49" s="250"/>
      <c r="AX49" s="249"/>
      <c r="AY49" s="249"/>
      <c r="AZ49" s="249"/>
      <c r="BA49" s="249"/>
      <c r="BB49" s="249"/>
      <c r="BC49" s="249"/>
      <c r="BD49" s="250"/>
      <c r="BE49" s="250"/>
      <c r="BF49" s="250"/>
      <c r="BG49" s="249"/>
      <c r="BH49" s="249"/>
      <c r="BI49" s="249"/>
      <c r="BJ49" s="249"/>
      <c r="BK49" s="249"/>
      <c r="BL49" s="249"/>
      <c r="BM49" s="250"/>
      <c r="BN49" s="250"/>
      <c r="BO49" s="250"/>
      <c r="BP49" s="249"/>
      <c r="BQ49" s="249"/>
      <c r="BR49" s="249"/>
      <c r="BS49" s="249"/>
      <c r="BT49" s="249"/>
      <c r="BU49" s="249"/>
      <c r="BV49" s="250"/>
      <c r="BW49" s="250"/>
      <c r="BX49" s="250"/>
      <c r="BY49" s="249"/>
      <c r="BZ49" s="249"/>
      <c r="CA49" s="249"/>
      <c r="CB49" s="249"/>
      <c r="CC49" s="249"/>
      <c r="CD49" s="249"/>
      <c r="CE49" s="250"/>
      <c r="CF49" s="250"/>
      <c r="CG49" s="250"/>
      <c r="CH49" s="249"/>
      <c r="CI49" s="249"/>
      <c r="CJ49" s="249"/>
      <c r="CK49" s="249"/>
      <c r="CL49" s="249"/>
      <c r="CM49" s="249"/>
      <c r="CN49" s="30"/>
      <c r="CO49" s="8"/>
    </row>
    <row r="50" spans="1:93" ht="50.1" customHeight="1" x14ac:dyDescent="0.2">
      <c r="A50" s="186" t="s">
        <v>3</v>
      </c>
      <c r="B50" s="246"/>
      <c r="C50" s="8">
        <f>SUM(COUNTIF('Gedragssignaleringslijsten v1'!C53,"X"),COUNTIF('v2'!C53,"X"),COUNTIF('v3'!C53,"X"),COUNTIF('v4'!C53,"X"),COUNTIF('v5'!C53,"X"),COUNTIF('v6'!C53,"X"),COUNTIF('v7'!C53,"X"),COUNTIF('v8'!C53,"X"),COUNTIF('v9'!C53,"X"),COUNTIF('v10'!C53,"X"),COUNTIF(ouders!C53,"X"),COUNTIF(leerling!C53,"X"),COUNTIF('v13'!C53,"X"),COUNTIF('v14'!C53,"X"),COUNTIF('v15'!C53,"X"))</f>
        <v>0</v>
      </c>
      <c r="D50" t="b">
        <f t="shared" si="6"/>
        <v>0</v>
      </c>
      <c r="E50" s="366" t="str">
        <f>IF(D50=FALSE,"",VLOOKUP(D50,lijst2!$A496:'lijst2'!$B497,2,TRUE))</f>
        <v/>
      </c>
      <c r="F50" s="367" t="str">
        <f>IF(D50=FALSE,"",VLOOKUP(D50,lijst2!$A498:'lijst2'!$B499,2,TRUE))</f>
        <v/>
      </c>
      <c r="G50" s="367" t="str">
        <f>IF(D50=FALSE,"",VLOOKUP(D50,lijst2!$A500:'lijst2'!$B501,2,TRUE))</f>
        <v/>
      </c>
      <c r="H50" s="367" t="str">
        <f>IF(D50=FALSE,"",VLOOKUP(D50,lijst2!$A502:'lijst2'!$B503,2,TRUE))</f>
        <v/>
      </c>
      <c r="I50" s="367" t="str">
        <f>IF(D50=FALSE,"",VLOOKUP(D50,lijst2!$A504:'lijst2'!$B505,2,TRUE))</f>
        <v/>
      </c>
      <c r="J50" s="368" t="str">
        <f>IF(D50=FALSE,"",VLOOKUP(D50,lijst2!$A506:'lijst2'!$B507,2,TRUE))</f>
        <v/>
      </c>
      <c r="K50" s="30"/>
      <c r="L50" s="30">
        <f>SUM(COUNTIF('Gedragssignaleringslijsten v1'!D53,"X"),COUNTIF('v2'!D53,"X"),COUNTIF('v3'!D53,"X"),COUNTIF('v4'!D53,"X"),COUNTIF('v5'!D53,"X"),COUNTIF('v6'!D53,"X"),COUNTIF('v7'!D53,"X"),COUNTIF('v8'!D53,"X"),COUNTIF('v9'!D53,"X"),COUNTIF('v10'!D53,"X"),COUNTIF(ouders!D53,"X"),COUNTIF(leerling!D53,"X"),COUNTIF('v13'!D53,"X"),COUNTIF('v14'!D53,"X"),COUNTIF('v15'!D53,"X"))</f>
        <v>0</v>
      </c>
      <c r="M50" s="30" t="b">
        <f t="shared" si="7"/>
        <v>0</v>
      </c>
      <c r="N50" s="249"/>
      <c r="O50" s="249"/>
      <c r="P50" s="249"/>
      <c r="Q50" s="249"/>
      <c r="R50" s="249"/>
      <c r="S50" s="249"/>
      <c r="T50" s="250"/>
      <c r="U50" s="250"/>
      <c r="V50" s="250"/>
      <c r="W50" s="249"/>
      <c r="X50" s="249"/>
      <c r="Y50" s="249"/>
      <c r="Z50" s="249"/>
      <c r="AA50" s="249"/>
      <c r="AB50" s="249"/>
      <c r="AC50" s="250"/>
      <c r="AD50" s="250"/>
      <c r="AE50" s="250"/>
      <c r="AF50" s="249"/>
      <c r="AG50" s="249"/>
      <c r="AH50" s="249"/>
      <c r="AI50" s="249"/>
      <c r="AJ50" s="249"/>
      <c r="AK50" s="249"/>
      <c r="AL50" s="250"/>
      <c r="AM50" s="250"/>
      <c r="AN50" s="250"/>
      <c r="AO50" s="249"/>
      <c r="AP50" s="249"/>
      <c r="AQ50" s="249"/>
      <c r="AR50" s="249"/>
      <c r="AS50" s="249"/>
      <c r="AT50" s="249"/>
      <c r="AU50" s="250"/>
      <c r="AV50" s="250"/>
      <c r="AW50" s="250"/>
      <c r="AX50" s="249"/>
      <c r="AY50" s="249"/>
      <c r="AZ50" s="249"/>
      <c r="BA50" s="249"/>
      <c r="BB50" s="249"/>
      <c r="BC50" s="249"/>
      <c r="BD50" s="250"/>
      <c r="BE50" s="250"/>
      <c r="BF50" s="250"/>
      <c r="BG50" s="249"/>
      <c r="BH50" s="249"/>
      <c r="BI50" s="249"/>
      <c r="BJ50" s="249"/>
      <c r="BK50" s="249"/>
      <c r="BL50" s="249"/>
      <c r="BM50" s="250"/>
      <c r="BN50" s="250"/>
      <c r="BO50" s="250"/>
      <c r="BP50" s="249"/>
      <c r="BQ50" s="249"/>
      <c r="BR50" s="249"/>
      <c r="BS50" s="249"/>
      <c r="BT50" s="249"/>
      <c r="BU50" s="249"/>
      <c r="BV50" s="250"/>
      <c r="BW50" s="250"/>
      <c r="BX50" s="250"/>
      <c r="BY50" s="249"/>
      <c r="BZ50" s="249"/>
      <c r="CA50" s="249"/>
      <c r="CB50" s="249"/>
      <c r="CC50" s="249"/>
      <c r="CD50" s="249"/>
      <c r="CE50" s="250"/>
      <c r="CF50" s="250"/>
      <c r="CG50" s="250"/>
      <c r="CH50" s="249"/>
      <c r="CI50" s="249"/>
      <c r="CJ50" s="249"/>
      <c r="CK50" s="249"/>
      <c r="CL50" s="249"/>
      <c r="CM50" s="249"/>
      <c r="CN50" s="30"/>
      <c r="CO50" s="8"/>
    </row>
    <row r="51" spans="1:93" ht="50.1" customHeight="1" x14ac:dyDescent="0.2">
      <c r="A51" s="186" t="s">
        <v>4</v>
      </c>
      <c r="B51" s="246"/>
      <c r="C51" s="8">
        <f>SUM(COUNTIF('Gedragssignaleringslijsten v1'!C54,"X"),COUNTIF('v2'!C54,"X"),COUNTIF('v3'!C54,"X"),COUNTIF('v4'!C54,"X"),COUNTIF('v5'!C54,"X"),COUNTIF('v6'!C54,"X"),COUNTIF('v7'!C54,"X"),COUNTIF('v8'!C54,"X"),COUNTIF('v9'!C54,"X"),COUNTIF('v10'!C54,"X"),COUNTIF(ouders!C54,"X"),COUNTIF(leerling!C54,"X"),COUNTIF('v13'!C54,"X"),COUNTIF('v14'!C54,"X"),COUNTIF('v15'!C54,"X"))</f>
        <v>0</v>
      </c>
      <c r="D51" t="b">
        <f t="shared" si="6"/>
        <v>0</v>
      </c>
      <c r="E51" s="366" t="str">
        <f>IF(D51=FALSE,"",VLOOKUP(D51,lijst2!$A508:'lijst2'!$B509,2,TRUE))</f>
        <v/>
      </c>
      <c r="F51" s="367" t="str">
        <f>IF(D51=FALSE,"",VLOOKUP(D51,lijst2!$A510:'lijst2'!$B511,2,TRUE))</f>
        <v/>
      </c>
      <c r="G51" s="367" t="str">
        <f>IF(D51=FALSE,"",VLOOKUP(D51,lijst2!$A512:'lijst2'!$B513,2,TRUE))</f>
        <v/>
      </c>
      <c r="H51" s="367" t="str">
        <f>IF(D51=FALSE,"",VLOOKUP(D51,lijst2!$A514:'lijst2'!$B515,2,TRUE))</f>
        <v/>
      </c>
      <c r="I51" s="367" t="str">
        <f>IF(D51=FALSE,"",VLOOKUP(D51,lijst2!$A516:'lijst2'!$B517,2,TRUE))</f>
        <v/>
      </c>
      <c r="J51" s="368" t="str">
        <f>IF(D51=FALSE,"",VLOOKUP(D51,lijst2!$A518:'lijst2'!$B519,2,TRUE))</f>
        <v/>
      </c>
      <c r="K51" s="30"/>
      <c r="L51" s="30">
        <f>SUM(COUNTIF('Gedragssignaleringslijsten v1'!D54,"X"),COUNTIF('v2'!D54,"X"),COUNTIF('v3'!D54,"X"),COUNTIF('v4'!D54,"X"),COUNTIF('v5'!D54,"X"),COUNTIF('v6'!D54,"X"),COUNTIF('v7'!D54,"X"),COUNTIF('v8'!D54,"X"),COUNTIF('v9'!D54,"X"),COUNTIF('v10'!D54,"X"),COUNTIF(ouders!D54,"X"),COUNTIF(leerling!D54,"X"),COUNTIF('v13'!D54,"X"),COUNTIF('v14'!D54,"X"),COUNTIF('v15'!D54,"X"))</f>
        <v>0</v>
      </c>
      <c r="M51" s="30" t="b">
        <f t="shared" si="7"/>
        <v>0</v>
      </c>
      <c r="N51" s="249"/>
      <c r="O51" s="249"/>
      <c r="P51" s="249"/>
      <c r="Q51" s="249"/>
      <c r="R51" s="249"/>
      <c r="S51" s="249"/>
      <c r="T51" s="250"/>
      <c r="U51" s="250"/>
      <c r="V51" s="250"/>
      <c r="W51" s="249"/>
      <c r="X51" s="249"/>
      <c r="Y51" s="249"/>
      <c r="Z51" s="249"/>
      <c r="AA51" s="249"/>
      <c r="AB51" s="249"/>
      <c r="AC51" s="250"/>
      <c r="AD51" s="250"/>
      <c r="AE51" s="250"/>
      <c r="AF51" s="249"/>
      <c r="AG51" s="249"/>
      <c r="AH51" s="249"/>
      <c r="AI51" s="249"/>
      <c r="AJ51" s="249"/>
      <c r="AK51" s="249"/>
      <c r="AL51" s="250"/>
      <c r="AM51" s="250"/>
      <c r="AN51" s="250"/>
      <c r="AO51" s="249"/>
      <c r="AP51" s="249"/>
      <c r="AQ51" s="249"/>
      <c r="AR51" s="249"/>
      <c r="AS51" s="249"/>
      <c r="AT51" s="249"/>
      <c r="AU51" s="250"/>
      <c r="AV51" s="250"/>
      <c r="AW51" s="250"/>
      <c r="AX51" s="249"/>
      <c r="AY51" s="249"/>
      <c r="AZ51" s="249"/>
      <c r="BA51" s="249"/>
      <c r="BB51" s="249"/>
      <c r="BC51" s="249"/>
      <c r="BD51" s="250"/>
      <c r="BE51" s="250"/>
      <c r="BF51" s="250"/>
      <c r="BG51" s="249"/>
      <c r="BH51" s="249"/>
      <c r="BI51" s="249"/>
      <c r="BJ51" s="249"/>
      <c r="BK51" s="249"/>
      <c r="BL51" s="249"/>
      <c r="BM51" s="250"/>
      <c r="BN51" s="250"/>
      <c r="BO51" s="250"/>
      <c r="BP51" s="249"/>
      <c r="BQ51" s="249"/>
      <c r="BR51" s="249"/>
      <c r="BS51" s="249"/>
      <c r="BT51" s="249"/>
      <c r="BU51" s="249"/>
      <c r="BV51" s="250"/>
      <c r="BW51" s="250"/>
      <c r="BX51" s="250"/>
      <c r="BY51" s="249"/>
      <c r="BZ51" s="249"/>
      <c r="CA51" s="249"/>
      <c r="CB51" s="249"/>
      <c r="CC51" s="249"/>
      <c r="CD51" s="249"/>
      <c r="CE51" s="250"/>
      <c r="CF51" s="250"/>
      <c r="CG51" s="250"/>
      <c r="CH51" s="249"/>
      <c r="CI51" s="249"/>
      <c r="CJ51" s="249"/>
      <c r="CK51" s="249"/>
      <c r="CL51" s="249"/>
      <c r="CM51" s="249"/>
      <c r="CN51" s="30"/>
      <c r="CO51" s="8"/>
    </row>
    <row r="52" spans="1:93" ht="50.1" customHeight="1" x14ac:dyDescent="0.2">
      <c r="A52" s="186" t="s">
        <v>5</v>
      </c>
      <c r="B52" s="246"/>
      <c r="C52" s="8">
        <f>SUM(COUNTIF('Gedragssignaleringslijsten v1'!C55,"X"),COUNTIF('v2'!C55,"X"),COUNTIF('v3'!C55,"X"),COUNTIF('v4'!C55,"X"),COUNTIF('v5'!C55,"X"),COUNTIF('v6'!C55,"X"),COUNTIF('v7'!C55,"X"),COUNTIF('v8'!C55,"X"),COUNTIF('v9'!C55,"X"),COUNTIF('v10'!C55,"X"),COUNTIF(ouders!C55,"X"),COUNTIF(leerling!C55,"X"),COUNTIF('v13'!C55,"X"),COUNTIF('v14'!C55,"X"),COUNTIF('v15'!C55,"X"))</f>
        <v>0</v>
      </c>
      <c r="D52" t="b">
        <f t="shared" si="6"/>
        <v>0</v>
      </c>
      <c r="E52" s="366" t="str">
        <f>IF(D52=FALSE,"",VLOOKUP(D52,lijst2!$A520:'lijst2'!$B521,2,TRUE))</f>
        <v/>
      </c>
      <c r="F52" s="367" t="str">
        <f>IF(D52=FALSE,"",VLOOKUP(D52,lijst2!$A522:'lijst2'!$B523,2,TRUE))</f>
        <v/>
      </c>
      <c r="G52" s="367" t="str">
        <f>IF(D52=FALSE,"",VLOOKUP(D52,lijst2!$A524:'lijst2'!$B525,2,TRUE))</f>
        <v/>
      </c>
      <c r="H52" s="367" t="str">
        <f>IF(D52=FALSE,"",VLOOKUP(D52,lijst2!$A526:'lijst2'!$B527,2,TRUE))</f>
        <v/>
      </c>
      <c r="I52" s="367" t="str">
        <f>IF(D52=FALSE,"",VLOOKUP(D52,lijst2!$A528:'lijst2'!$B529,2,TRUE))</f>
        <v/>
      </c>
      <c r="J52" s="368" t="str">
        <f>IF(D52=FALSE,"",VLOOKUP(D52,lijst2!$A530:'lijst2'!$B531,2,TRUE))</f>
        <v/>
      </c>
      <c r="K52" s="30"/>
      <c r="L52" s="30">
        <f>SUM(COUNTIF('Gedragssignaleringslijsten v1'!D55,"X"),COUNTIF('v2'!D55,"X"),COUNTIF('v3'!D55,"X"),COUNTIF('v4'!D55,"X"),COUNTIF('v5'!D55,"X"),COUNTIF('v6'!D55,"X"),COUNTIF('v7'!D55,"X"),COUNTIF('v8'!D55,"X"),COUNTIF('v9'!D55,"X"),COUNTIF('v10'!D55,"X"),COUNTIF(ouders!D55,"X"),COUNTIF(leerling!D55,"X"),COUNTIF('v13'!D55,"X"),COUNTIF('v14'!D55,"X"),COUNTIF('v15'!D55,"X"))</f>
        <v>0</v>
      </c>
      <c r="M52" s="30" t="b">
        <f t="shared" si="7"/>
        <v>0</v>
      </c>
      <c r="N52" s="249"/>
      <c r="O52" s="249"/>
      <c r="P52" s="249"/>
      <c r="Q52" s="249"/>
      <c r="R52" s="249"/>
      <c r="S52" s="249"/>
      <c r="T52" s="250"/>
      <c r="U52" s="250"/>
      <c r="V52" s="250"/>
      <c r="W52" s="249"/>
      <c r="X52" s="249"/>
      <c r="Y52" s="249"/>
      <c r="Z52" s="249"/>
      <c r="AA52" s="249"/>
      <c r="AB52" s="249"/>
      <c r="AC52" s="250"/>
      <c r="AD52" s="250"/>
      <c r="AE52" s="250"/>
      <c r="AF52" s="249"/>
      <c r="AG52" s="249"/>
      <c r="AH52" s="249"/>
      <c r="AI52" s="249"/>
      <c r="AJ52" s="249"/>
      <c r="AK52" s="249"/>
      <c r="AL52" s="250"/>
      <c r="AM52" s="250"/>
      <c r="AN52" s="250"/>
      <c r="AO52" s="249"/>
      <c r="AP52" s="249"/>
      <c r="AQ52" s="249"/>
      <c r="AR52" s="249"/>
      <c r="AS52" s="249"/>
      <c r="AT52" s="249"/>
      <c r="AU52" s="250"/>
      <c r="AV52" s="250"/>
      <c r="AW52" s="250"/>
      <c r="AX52" s="249"/>
      <c r="AY52" s="249"/>
      <c r="AZ52" s="249"/>
      <c r="BA52" s="249"/>
      <c r="BB52" s="249"/>
      <c r="BC52" s="249"/>
      <c r="BD52" s="250"/>
      <c r="BE52" s="250"/>
      <c r="BF52" s="250"/>
      <c r="BG52" s="249"/>
      <c r="BH52" s="249"/>
      <c r="BI52" s="249"/>
      <c r="BJ52" s="249"/>
      <c r="BK52" s="249"/>
      <c r="BL52" s="249"/>
      <c r="BM52" s="250"/>
      <c r="BN52" s="250"/>
      <c r="BO52" s="250"/>
      <c r="BP52" s="249"/>
      <c r="BQ52" s="249"/>
      <c r="BR52" s="249"/>
      <c r="BS52" s="249"/>
      <c r="BT52" s="249"/>
      <c r="BU52" s="249"/>
      <c r="BV52" s="250"/>
      <c r="BW52" s="250"/>
      <c r="BX52" s="250"/>
      <c r="BY52" s="249"/>
      <c r="BZ52" s="249"/>
      <c r="CA52" s="249"/>
      <c r="CB52" s="249"/>
      <c r="CC52" s="249"/>
      <c r="CD52" s="249"/>
      <c r="CE52" s="250"/>
      <c r="CF52" s="250"/>
      <c r="CG52" s="250"/>
      <c r="CH52" s="249"/>
      <c r="CI52" s="249"/>
      <c r="CJ52" s="249"/>
      <c r="CK52" s="249"/>
      <c r="CL52" s="249"/>
      <c r="CM52" s="249"/>
      <c r="CN52" s="30"/>
      <c r="CO52" s="8"/>
    </row>
    <row r="53" spans="1:93" ht="50.1" customHeight="1" x14ac:dyDescent="0.2">
      <c r="A53" s="186" t="s">
        <v>207</v>
      </c>
      <c r="B53" s="246"/>
      <c r="C53" s="8">
        <f>SUM(COUNTIF('Gedragssignaleringslijsten v1'!C56,"X"),COUNTIF('v2'!C56,"X"),COUNTIF('v3'!C56,"X"),COUNTIF('v4'!C56,"X"),COUNTIF('v5'!C56,"X"),COUNTIF('v6'!C56,"X"),COUNTIF('v7'!C56,"X"),COUNTIF('v8'!C56,"X"),COUNTIF('v9'!C56,"X"),COUNTIF('v10'!C56,"X"),COUNTIF(ouders!C56,"X"),COUNTIF(leerling!C56,"X"),COUNTIF('v13'!C56,"X"),COUNTIF('v14'!C56,"X"),COUNTIF('v15'!C56,"X"))</f>
        <v>0</v>
      </c>
      <c r="D53" t="b">
        <f t="shared" si="6"/>
        <v>0</v>
      </c>
      <c r="E53" s="366" t="str">
        <f>IF(D53=FALSE,"",VLOOKUP(D53,lijst2!$A532:'lijst2'!$B533,2,TRUE))</f>
        <v/>
      </c>
      <c r="F53" s="367" t="str">
        <f>IF(D53=FALSE,"",VLOOKUP(D53,lijst2!$A534:'lijst2'!$B535,2,TRUE))</f>
        <v/>
      </c>
      <c r="G53" s="367" t="str">
        <f>IF(D53=FALSE,"",VLOOKUP(D53,lijst2!$A536:'lijst2'!$B537,2,TRUE))</f>
        <v/>
      </c>
      <c r="H53" s="367" t="str">
        <f>IF(D53=FALSE,"",VLOOKUP(D53,lijst2!$A538:'lijst2'!$B539,2,TRUE))</f>
        <v/>
      </c>
      <c r="I53" s="367" t="str">
        <f>IF(D53=FALSE,"",VLOOKUP(D53,lijst2!$A540:'lijst2'!$B541,2,TRUE))</f>
        <v/>
      </c>
      <c r="J53" s="368" t="str">
        <f>IF(D53=FALSE,"",VLOOKUP(D53,lijst2!$A542:'lijst2'!$B543,2,TRUE))</f>
        <v/>
      </c>
      <c r="K53" s="30"/>
      <c r="L53" s="30">
        <f>SUM(COUNTIF('Gedragssignaleringslijsten v1'!D56,"X"),COUNTIF('v2'!D56,"X"),COUNTIF('v3'!D56,"X"),COUNTIF('v4'!D56,"X"),COUNTIF('v5'!D56,"X"),COUNTIF('v6'!D56,"X"),COUNTIF('v7'!D56,"X"),COUNTIF('v8'!D56,"X"),COUNTIF('v9'!D56,"X"),COUNTIF('v10'!D56,"X"),COUNTIF(ouders!D56,"X"),COUNTIF(leerling!D56,"X"),COUNTIF('v13'!D56,"X"),COUNTIF('v14'!D56,"X"),COUNTIF('v15'!D56,"X"))</f>
        <v>0</v>
      </c>
      <c r="M53" s="30" t="b">
        <f t="shared" si="7"/>
        <v>0</v>
      </c>
      <c r="N53" s="249"/>
      <c r="O53" s="249"/>
      <c r="P53" s="249"/>
      <c r="Q53" s="249"/>
      <c r="R53" s="249"/>
      <c r="S53" s="249"/>
      <c r="T53" s="250"/>
      <c r="U53" s="250"/>
      <c r="V53" s="250"/>
      <c r="W53" s="249"/>
      <c r="X53" s="249"/>
      <c r="Y53" s="249"/>
      <c r="Z53" s="249"/>
      <c r="AA53" s="249"/>
      <c r="AB53" s="249"/>
      <c r="AC53" s="250"/>
      <c r="AD53" s="250"/>
      <c r="AE53" s="250"/>
      <c r="AF53" s="249"/>
      <c r="AG53" s="249"/>
      <c r="AH53" s="249"/>
      <c r="AI53" s="249"/>
      <c r="AJ53" s="249"/>
      <c r="AK53" s="249"/>
      <c r="AL53" s="250"/>
      <c r="AM53" s="250"/>
      <c r="AN53" s="250"/>
      <c r="AO53" s="249"/>
      <c r="AP53" s="249"/>
      <c r="AQ53" s="249"/>
      <c r="AR53" s="249"/>
      <c r="AS53" s="249"/>
      <c r="AT53" s="249"/>
      <c r="AU53" s="250"/>
      <c r="AV53" s="250"/>
      <c r="AW53" s="250"/>
      <c r="AX53" s="249"/>
      <c r="AY53" s="249"/>
      <c r="AZ53" s="249"/>
      <c r="BA53" s="249"/>
      <c r="BB53" s="249"/>
      <c r="BC53" s="249"/>
      <c r="BD53" s="250"/>
      <c r="BE53" s="250"/>
      <c r="BF53" s="250"/>
      <c r="BG53" s="249"/>
      <c r="BH53" s="249"/>
      <c r="BI53" s="249"/>
      <c r="BJ53" s="249"/>
      <c r="BK53" s="249"/>
      <c r="BL53" s="249"/>
      <c r="BM53" s="250"/>
      <c r="BN53" s="250"/>
      <c r="BO53" s="250"/>
      <c r="BP53" s="249"/>
      <c r="BQ53" s="249"/>
      <c r="BR53" s="249"/>
      <c r="BS53" s="249"/>
      <c r="BT53" s="249"/>
      <c r="BU53" s="249"/>
      <c r="BV53" s="250"/>
      <c r="BW53" s="250"/>
      <c r="BX53" s="250"/>
      <c r="BY53" s="249"/>
      <c r="BZ53" s="249"/>
      <c r="CA53" s="249"/>
      <c r="CB53" s="249"/>
      <c r="CC53" s="249"/>
      <c r="CD53" s="249"/>
      <c r="CE53" s="250"/>
      <c r="CF53" s="250"/>
      <c r="CG53" s="250"/>
      <c r="CH53" s="249"/>
      <c r="CI53" s="249"/>
      <c r="CJ53" s="249"/>
      <c r="CK53" s="249"/>
      <c r="CL53" s="249"/>
      <c r="CM53" s="249"/>
      <c r="CN53" s="30"/>
      <c r="CO53" s="8"/>
    </row>
    <row r="54" spans="1:93" ht="50.1" customHeight="1" thickBot="1" x14ac:dyDescent="0.25">
      <c r="A54" s="187" t="s">
        <v>282</v>
      </c>
      <c r="B54" s="246"/>
      <c r="C54" s="8">
        <f>SUM(COUNTIF('Gedragssignaleringslijsten v1'!C57,"X"),COUNTIF('v2'!C57,"X"),COUNTIF('v3'!C57,"X"),COUNTIF('v4'!C57,"X"),COUNTIF('v5'!C57,"X"),COUNTIF('v6'!C57,"X"),COUNTIF('v7'!C57,"X"),COUNTIF('v8'!C57,"X"),COUNTIF('v9'!C57,"X"),COUNTIF('v10'!C57,"X"),COUNTIF(ouders!C57,"X"),COUNTIF(leerling!C57,"X"),COUNTIF('v13'!C57,"X"),COUNTIF('v14'!C57,"X"),COUNTIF('v15'!C57,"X"))</f>
        <v>0</v>
      </c>
      <c r="D54" t="b">
        <f t="shared" si="6"/>
        <v>0</v>
      </c>
      <c r="E54" s="369" t="str">
        <f>IF(D54=FALSE,"",VLOOKUP(D54,lijst2!$A544:'lijst2'!$B545,2,TRUE))</f>
        <v/>
      </c>
      <c r="F54" s="370" t="str">
        <f>IF(D54=FALSE,"",VLOOKUP(D54,lijst2!$A546:'lijst2'!$B547,2,TRUE))</f>
        <v/>
      </c>
      <c r="G54" s="370" t="str">
        <f>IF(D54=FALSE,"",VLOOKUP(D54,lijst2!$A548:'lijst2'!$B549,2,TRUE))</f>
        <v/>
      </c>
      <c r="H54" s="370" t="str">
        <f>IF(D54=FALSE,"",VLOOKUP(D54,lijst2!$A550:'lijst2'!$B551,2,TRUE))</f>
        <v/>
      </c>
      <c r="I54" s="370" t="str">
        <f>IF(D54=FALSE,"",VLOOKUP(D54,lijst2!$A552:'lijst2'!$B553,2,TRUE))</f>
        <v/>
      </c>
      <c r="J54" s="371" t="str">
        <f>IF(D54=FALSE,"",VLOOKUP(D54,lijst2!$A554:'lijst2'!$B555,2,TRUE))</f>
        <v/>
      </c>
      <c r="K54" s="30"/>
      <c r="L54" s="30">
        <f>SUM(COUNTIF('Gedragssignaleringslijsten v1'!D57,"X"),COUNTIF('v2'!D57,"X"),COUNTIF('v3'!D57,"X"),COUNTIF('v4'!D57,"X"),COUNTIF('v5'!D57,"X"),COUNTIF('v6'!D57,"X"),COUNTIF('v7'!D57,"X"),COUNTIF('v8'!D57,"X"),COUNTIF('v9'!D57,"X"),COUNTIF('v10'!D57,"X"),COUNTIF(ouders!D57,"X"),COUNTIF(leerling!D57,"X"),COUNTIF('v13'!D57,"X"),COUNTIF('v14'!D57,"X"),COUNTIF('v15'!D57,"X"))</f>
        <v>0</v>
      </c>
      <c r="M54" s="30" t="b">
        <f t="shared" si="7"/>
        <v>0</v>
      </c>
      <c r="N54" s="249"/>
      <c r="O54" s="249"/>
      <c r="P54" s="249"/>
      <c r="Q54" s="249"/>
      <c r="R54" s="249"/>
      <c r="S54" s="249"/>
      <c r="T54" s="250"/>
      <c r="U54" s="250"/>
      <c r="V54" s="250"/>
      <c r="W54" s="249"/>
      <c r="X54" s="249"/>
      <c r="Y54" s="249"/>
      <c r="Z54" s="249"/>
      <c r="AA54" s="249"/>
      <c r="AB54" s="249"/>
      <c r="AC54" s="250"/>
      <c r="AD54" s="250"/>
      <c r="AE54" s="250"/>
      <c r="AF54" s="249"/>
      <c r="AG54" s="249"/>
      <c r="AH54" s="249"/>
      <c r="AI54" s="249"/>
      <c r="AJ54" s="249"/>
      <c r="AK54" s="249"/>
      <c r="AL54" s="250"/>
      <c r="AM54" s="250"/>
      <c r="AN54" s="250"/>
      <c r="AO54" s="249"/>
      <c r="AP54" s="249"/>
      <c r="AQ54" s="249"/>
      <c r="AR54" s="249"/>
      <c r="AS54" s="249"/>
      <c r="AT54" s="249"/>
      <c r="AU54" s="250"/>
      <c r="AV54" s="250"/>
      <c r="AW54" s="250"/>
      <c r="AX54" s="249"/>
      <c r="AY54" s="249"/>
      <c r="AZ54" s="249"/>
      <c r="BA54" s="249"/>
      <c r="BB54" s="249"/>
      <c r="BC54" s="249"/>
      <c r="BD54" s="250"/>
      <c r="BE54" s="250"/>
      <c r="BF54" s="250"/>
      <c r="BG54" s="249"/>
      <c r="BH54" s="249"/>
      <c r="BI54" s="249"/>
      <c r="BJ54" s="249"/>
      <c r="BK54" s="249"/>
      <c r="BL54" s="249"/>
      <c r="BM54" s="250"/>
      <c r="BN54" s="250"/>
      <c r="BO54" s="250"/>
      <c r="BP54" s="249"/>
      <c r="BQ54" s="249"/>
      <c r="BR54" s="249"/>
      <c r="BS54" s="249"/>
      <c r="BT54" s="249"/>
      <c r="BU54" s="249"/>
      <c r="BV54" s="250"/>
      <c r="BW54" s="250"/>
      <c r="BX54" s="250"/>
      <c r="BY54" s="249"/>
      <c r="BZ54" s="249"/>
      <c r="CA54" s="249"/>
      <c r="CB54" s="249"/>
      <c r="CC54" s="249"/>
      <c r="CD54" s="249"/>
      <c r="CE54" s="250"/>
      <c r="CF54" s="250"/>
      <c r="CG54" s="250"/>
      <c r="CH54" s="249"/>
      <c r="CI54" s="249"/>
      <c r="CJ54" s="249"/>
      <c r="CK54" s="249"/>
      <c r="CL54" s="249"/>
      <c r="CM54" s="249"/>
      <c r="CN54" s="30"/>
      <c r="CO54" s="8"/>
    </row>
    <row r="55" spans="1:93" x14ac:dyDescent="0.2"/>
    <row r="56" spans="1:93" x14ac:dyDescent="0.2">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row>
    <row r="57" spans="1:93" x14ac:dyDescent="0.2"/>
    <row r="58" spans="1:93" x14ac:dyDescent="0.2"/>
    <row r="59" spans="1:93" x14ac:dyDescent="0.2"/>
    <row r="60" spans="1:93" x14ac:dyDescent="0.2"/>
    <row r="61" spans="1:93" hidden="1" x14ac:dyDescent="0.2"/>
    <row r="62" spans="1:93" hidden="1" x14ac:dyDescent="0.2"/>
    <row r="63" spans="1:93" hidden="1" x14ac:dyDescent="0.2"/>
    <row r="64" spans="1:93" hidden="1" x14ac:dyDescent="0.2"/>
    <row r="65" hidden="1" x14ac:dyDescent="0.2"/>
    <row r="66" hidden="1" x14ac:dyDescent="0.2"/>
    <row r="67" hidden="1" x14ac:dyDescent="0.2"/>
    <row r="68" hidden="1" x14ac:dyDescent="0.2"/>
    <row r="69" hidden="1" x14ac:dyDescent="0.2"/>
  </sheetData>
  <sheetProtection algorithmName="SHA-512" hashValue="GDHXIiOwtkvZ5v15EhjoKWQaCZJvBKmF7wI08uoUD10ikVou2EmWYwRBFUe8CgfND8lZqw4duM21vg9V0dGh+A==" saltValue="kIqjOmyq8nmzn8XrBoCj5A==" spinCount="100000" sheet="1" objects="1" scenarios="1"/>
  <customSheetViews>
    <customSheetView guid="{B50381DA-06DA-4286-99A4-CB6DE67AD1EB}" showGridLines="0" outlineSymbols="0" zeroValues="0">
      <pane xSplit="1" ySplit="3" topLeftCell="B4" activePane="bottomRight" state="frozen"/>
      <selection pane="bottomRight" activeCell="H28" sqref="H28"/>
    </customSheetView>
  </customSheetViews>
  <phoneticPr fontId="0" type="noConversion"/>
  <pageMargins left="0.35433070866141736" right="0.15748031496062992" top="0.39370078740157483" bottom="0.35433070866141736" header="0.47244094488188981" footer="0.19685039370078741"/>
  <pageSetup paperSize="9" scale="56" fitToHeight="0" orientation="portrait" r:id="rId1"/>
  <headerFooter alignWithMargins="0"/>
  <rowBreaks count="2" manualBreakCount="2">
    <brk id="24" max="92" man="1"/>
    <brk id="54" max="92" man="1"/>
  </rowBreaks>
  <colBreaks count="1" manualBreakCount="1">
    <brk id="11" min="2" max="54"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indexed="34"/>
  </sheetPr>
  <dimension ref="A1:C598"/>
  <sheetViews>
    <sheetView topLeftCell="A127" zoomScaleNormal="100" workbookViewId="0">
      <selection activeCell="B148" sqref="B148"/>
    </sheetView>
  </sheetViews>
  <sheetFormatPr defaultColWidth="0" defaultRowHeight="12.75" x14ac:dyDescent="0.2"/>
  <cols>
    <col min="1" max="1" width="14.140625" customWidth="1"/>
    <col min="2" max="2" width="56.28515625" customWidth="1"/>
  </cols>
  <sheetData>
    <row r="1" spans="1:2" ht="13.5" thickBot="1" x14ac:dyDescent="0.25"/>
    <row r="2" spans="1:2" ht="18" customHeight="1" thickBot="1" x14ac:dyDescent="0.25">
      <c r="A2" s="569" t="s">
        <v>530</v>
      </c>
      <c r="B2" s="570"/>
    </row>
    <row r="4" spans="1:2" x14ac:dyDescent="0.2">
      <c r="A4" t="b">
        <v>1</v>
      </c>
      <c r="B4" s="35" t="str">
        <f>'Overzicht '!D7</f>
        <v>Stimuleer hem om activiteiten te ondernemen, bv sport / muziek/ klusjes</v>
      </c>
    </row>
    <row r="5" spans="1:2" x14ac:dyDescent="0.2">
      <c r="A5" t="b">
        <v>0</v>
      </c>
      <c r="B5" s="36"/>
    </row>
    <row r="6" spans="1:2" x14ac:dyDescent="0.2">
      <c r="A6" t="b">
        <v>1</v>
      </c>
      <c r="B6" s="35" t="str">
        <f>'Overzicht '!E7</f>
        <v>Laat hem succeservaringen opdoen, wijs hem op, benoem zijn talenten</v>
      </c>
    </row>
    <row r="7" spans="1:2" x14ac:dyDescent="0.2">
      <c r="A7" t="b">
        <v>0</v>
      </c>
      <c r="B7" s="37"/>
    </row>
    <row r="8" spans="1:2" x14ac:dyDescent="0.2">
      <c r="A8" t="b">
        <v>1</v>
      </c>
      <c r="B8" s="35" t="str">
        <f>'Overzicht '!F7</f>
        <v>Relativeer, gebruik humor, maar neem zijn gevoelens wel serieus</v>
      </c>
    </row>
    <row r="9" spans="1:2" x14ac:dyDescent="0.2">
      <c r="A9" t="b">
        <v>0</v>
      </c>
      <c r="B9" s="37"/>
    </row>
    <row r="10" spans="1:2" x14ac:dyDescent="0.2">
      <c r="A10" t="b">
        <v>1</v>
      </c>
      <c r="B10" s="35" t="str">
        <f>'Overzicht '!G7</f>
        <v>Verwijs snel door bij aanwijzingen voor zelfdestructief gedrag</v>
      </c>
    </row>
    <row r="11" spans="1:2" x14ac:dyDescent="0.2">
      <c r="A11" t="b">
        <v>0</v>
      </c>
      <c r="B11" s="38"/>
    </row>
    <row r="12" spans="1:2" x14ac:dyDescent="0.2">
      <c r="A12" t="b">
        <v>1</v>
      </c>
      <c r="B12" s="35" t="str">
        <f>'Overzicht '!H7</f>
        <v>Laat zien hoe je anders tegen zaken aan kunt kijken</v>
      </c>
    </row>
    <row r="13" spans="1:2" x14ac:dyDescent="0.2">
      <c r="A13" t="b">
        <v>0</v>
      </c>
      <c r="B13" s="38"/>
    </row>
    <row r="14" spans="1:2" x14ac:dyDescent="0.2">
      <c r="A14" t="b">
        <v>1</v>
      </c>
      <c r="B14" s="35" t="str">
        <f>'Overzicht '!I7</f>
        <v>Stimuleer hem contacten te maken. Beloon 'm als dat lukt</v>
      </c>
    </row>
    <row r="15" spans="1:2" x14ac:dyDescent="0.2">
      <c r="A15" t="b">
        <v>0</v>
      </c>
      <c r="B15" s="38"/>
    </row>
    <row r="16" spans="1:2" x14ac:dyDescent="0.2">
      <c r="A16" t="b">
        <v>1</v>
      </c>
      <c r="B16" s="35" t="str">
        <f>'Overzicht '!D9</f>
        <v>Bied time-out momenten aan om te kalmeren</v>
      </c>
    </row>
    <row r="17" spans="1:2" x14ac:dyDescent="0.2">
      <c r="A17" t="b">
        <v>0</v>
      </c>
      <c r="B17" s="36"/>
    </row>
    <row r="18" spans="1:2" x14ac:dyDescent="0.2">
      <c r="A18" t="b">
        <v>1</v>
      </c>
      <c r="B18" s="35" t="str">
        <f>'Overzicht '!E9</f>
        <v>Help hem om tegenslagen te relativeren</v>
      </c>
    </row>
    <row r="19" spans="1:2" x14ac:dyDescent="0.2">
      <c r="A19" t="b">
        <v>0</v>
      </c>
      <c r="B19" s="37"/>
    </row>
    <row r="20" spans="1:2" x14ac:dyDescent="0.2">
      <c r="A20" t="b">
        <v>1</v>
      </c>
      <c r="B20" s="35" t="str">
        <f>'Overzicht '!F9</f>
        <v>Rem uitschieters in gedrag af met non-verbale tekens. Beloon 'm als dat lukt</v>
      </c>
    </row>
    <row r="21" spans="1:2" x14ac:dyDescent="0.2">
      <c r="A21" t="b">
        <v>0</v>
      </c>
      <c r="B21" s="37"/>
    </row>
    <row r="22" spans="1:2" x14ac:dyDescent="0.2">
      <c r="A22" t="b">
        <v>1</v>
      </c>
      <c r="B22" s="35" t="str">
        <f>'Overzicht '!G9</f>
        <v>Rem hem versterkende reacties uit de omgeving af</v>
      </c>
    </row>
    <row r="23" spans="1:2" x14ac:dyDescent="0.2">
      <c r="A23" t="b">
        <v>0</v>
      </c>
      <c r="B23" s="38"/>
    </row>
    <row r="24" spans="1:2" x14ac:dyDescent="0.2">
      <c r="A24" t="b">
        <v>1</v>
      </c>
      <c r="B24" s="35" t="str">
        <f>'Overzicht '!H9</f>
        <v>Stel duidelijke grenzen aan de extreme uitingsvormen</v>
      </c>
    </row>
    <row r="25" spans="1:2" x14ac:dyDescent="0.2">
      <c r="A25" t="b">
        <v>0</v>
      </c>
      <c r="B25" s="38"/>
    </row>
    <row r="26" spans="1:2" ht="25.5" x14ac:dyDescent="0.2">
      <c r="A26" t="b">
        <v>1</v>
      </c>
      <c r="B26" s="35" t="str">
        <f>'Overzicht '!I9</f>
        <v>Wees alert op signalen van ontregeld raken en richt hem dan weer op zijn werk of spel</v>
      </c>
    </row>
    <row r="27" spans="1:2" x14ac:dyDescent="0.2">
      <c r="A27" t="b">
        <v>0</v>
      </c>
      <c r="B27" s="38"/>
    </row>
    <row r="28" spans="1:2" x14ac:dyDescent="0.2">
      <c r="A28" t="b">
        <v>1</v>
      </c>
      <c r="B28" s="35" t="str">
        <f>'Overzicht '!D11</f>
        <v>Creëer een rustige werkplek; leer 'm weinig zaken op tafel te hebben</v>
      </c>
    </row>
    <row r="29" spans="1:2" x14ac:dyDescent="0.2">
      <c r="A29" t="b">
        <v>0</v>
      </c>
      <c r="B29" s="36"/>
    </row>
    <row r="30" spans="1:2" x14ac:dyDescent="0.2">
      <c r="A30" t="b">
        <v>1</v>
      </c>
      <c r="B30" s="35" t="str">
        <f>'Overzicht '!E11</f>
        <v>Geef prikkelende, uitdagende opdrachten</v>
      </c>
    </row>
    <row r="31" spans="1:2" x14ac:dyDescent="0.2">
      <c r="A31" t="b">
        <v>0</v>
      </c>
      <c r="B31" s="37"/>
    </row>
    <row r="32" spans="1:2" x14ac:dyDescent="0.2">
      <c r="A32" t="b">
        <v>1</v>
      </c>
      <c r="B32" s="35" t="str">
        <f>'Overzicht '!F11</f>
        <v>Laat hem opnieuw rustig de klas binnenkomen. Beloon 'm als dat lukt</v>
      </c>
    </row>
    <row r="33" spans="1:2" x14ac:dyDescent="0.2">
      <c r="A33" t="b">
        <v>0</v>
      </c>
      <c r="B33" s="37"/>
    </row>
    <row r="34" spans="1:2" x14ac:dyDescent="0.2">
      <c r="A34" t="b">
        <v>1</v>
      </c>
      <c r="B34" s="35" t="str">
        <f>'Overzicht '!G11</f>
        <v xml:space="preserve">Maak d.m.v. aanraken, aankijken duidelijk dat hij rustig moet worden  </v>
      </c>
    </row>
    <row r="35" spans="1:2" x14ac:dyDescent="0.2">
      <c r="A35" t="b">
        <v>0</v>
      </c>
      <c r="B35" s="38"/>
    </row>
    <row r="36" spans="1:2" x14ac:dyDescent="0.2">
      <c r="A36" t="b">
        <v>1</v>
      </c>
      <c r="B36" s="35" t="str">
        <f>'Overzicht '!H11</f>
        <v>Verminder zoveel mogelijk afleidende prikkels</v>
      </c>
    </row>
    <row r="37" spans="1:2" x14ac:dyDescent="0.2">
      <c r="A37" t="b">
        <v>0</v>
      </c>
      <c r="B37" s="38"/>
    </row>
    <row r="38" spans="1:2" x14ac:dyDescent="0.2">
      <c r="A38" t="b">
        <v>1</v>
      </c>
      <c r="B38" s="35" t="str">
        <f>'Overzicht '!I11</f>
        <v>Sta periodieke loopjes toe; stimuleer beweging buiten de lessituatie</v>
      </c>
    </row>
    <row r="39" spans="1:2" x14ac:dyDescent="0.2">
      <c r="A39" t="b">
        <v>0</v>
      </c>
      <c r="B39" s="38"/>
    </row>
    <row r="40" spans="1:2" x14ac:dyDescent="0.2">
      <c r="A40" t="b">
        <v>1</v>
      </c>
      <c r="B40" s="35" t="str">
        <f>'Overzicht '!D13</f>
        <v xml:space="preserve">Laat hem consequent bij onrustige binnenkomst opnieuw de klas binnenkomen </v>
      </c>
    </row>
    <row r="41" spans="1:2" x14ac:dyDescent="0.2">
      <c r="A41" t="b">
        <v>0</v>
      </c>
      <c r="B41" s="36"/>
    </row>
    <row r="42" spans="1:2" x14ac:dyDescent="0.2">
      <c r="A42" t="b">
        <v>1</v>
      </c>
      <c r="B42" s="35" t="str">
        <f>'Overzicht '!E13</f>
        <v>Pas de STOP, DENK, DOE methode toe (=reactie uitstellen)</v>
      </c>
    </row>
    <row r="43" spans="1:2" x14ac:dyDescent="0.2">
      <c r="A43" t="b">
        <v>0</v>
      </c>
      <c r="B43" s="37"/>
    </row>
    <row r="44" spans="1:2" x14ac:dyDescent="0.2">
      <c r="A44" t="b">
        <v>1</v>
      </c>
      <c r="B44" s="35" t="str">
        <f>'Overzicht '!F13</f>
        <v>Houd veel oogcontact met hem om non-verbale tekens te geven</v>
      </c>
    </row>
    <row r="45" spans="1:2" x14ac:dyDescent="0.2">
      <c r="A45" t="b">
        <v>0</v>
      </c>
      <c r="B45" s="37"/>
    </row>
    <row r="46" spans="1:2" x14ac:dyDescent="0.2">
      <c r="A46" t="b">
        <v>1</v>
      </c>
      <c r="B46" s="35" t="str">
        <f>'Overzicht '!G13</f>
        <v>Sta gekanaliseerd momenten toe waarop hij zich ongeremd kan uiten</v>
      </c>
    </row>
    <row r="47" spans="1:2" x14ac:dyDescent="0.2">
      <c r="A47" t="b">
        <v>0</v>
      </c>
      <c r="B47" s="38"/>
    </row>
    <row r="48" spans="1:2" ht="25.5" x14ac:dyDescent="0.2">
      <c r="A48" t="b">
        <v>1</v>
      </c>
      <c r="B48" s="35" t="str">
        <f>'Overzicht '!H13</f>
        <v>Train hem om zijn vinger op te steken als hij iets wil zeggen. Beloon 'm als dat lukt</v>
      </c>
    </row>
    <row r="49" spans="1:2" x14ac:dyDescent="0.2">
      <c r="A49" t="b">
        <v>0</v>
      </c>
      <c r="B49" s="38"/>
    </row>
    <row r="50" spans="1:2" x14ac:dyDescent="0.2">
      <c r="A50" t="b">
        <v>1</v>
      </c>
      <c r="B50" s="35" t="str">
        <f>'Overzicht '!I13</f>
        <v>Geef luistertraining door verhaal van anderen samen te laten vatten</v>
      </c>
    </row>
    <row r="51" spans="1:2" x14ac:dyDescent="0.2">
      <c r="A51" t="b">
        <v>0</v>
      </c>
      <c r="B51" s="38"/>
    </row>
    <row r="52" spans="1:2" x14ac:dyDescent="0.2">
      <c r="A52" t="b">
        <v>1</v>
      </c>
      <c r="B52" s="35" t="str">
        <f>'Overzicht '!D15</f>
        <v xml:space="preserve">Blijf zelf rustig, ga niet mee in zijn hoge toon. Bied keuzeprocedure aan, kies slim </v>
      </c>
    </row>
    <row r="53" spans="1:2" x14ac:dyDescent="0.2">
      <c r="A53" t="b">
        <v>0</v>
      </c>
      <c r="B53" s="36"/>
    </row>
    <row r="54" spans="1:2" ht="25.5" x14ac:dyDescent="0.2">
      <c r="A54" t="b">
        <v>1</v>
      </c>
      <c r="B54" s="35" t="str">
        <f>'Overzicht '!E15</f>
        <v>Stel grenzen aan wijze van uiten van ongenoe-gen, mag pas terug bij rustig,beheerst gedrag</v>
      </c>
    </row>
    <row r="55" spans="1:2" x14ac:dyDescent="0.2">
      <c r="A55" t="b">
        <v>0</v>
      </c>
      <c r="B55" s="37"/>
    </row>
    <row r="56" spans="1:2" ht="25.5" x14ac:dyDescent="0.2">
      <c r="A56" t="b">
        <v>1</v>
      </c>
      <c r="B56" s="35" t="str">
        <f>'Overzicht '!F15</f>
        <v>Stop consequent fysiek of verbaal agressief  gedrag kalm af, keur niet de persoon af</v>
      </c>
    </row>
    <row r="57" spans="1:2" x14ac:dyDescent="0.2">
      <c r="A57" t="b">
        <v>0</v>
      </c>
      <c r="B57" s="37"/>
    </row>
    <row r="58" spans="1:2" ht="25.5" x14ac:dyDescent="0.2">
      <c r="A58" t="b">
        <v>1</v>
      </c>
      <c r="B58" s="35" t="str">
        <f>'Overzicht '!G15</f>
        <v>Benoem concreet welk gedrag je wél wilt.  Oefen het. Herinner hem aan afspraken</v>
      </c>
    </row>
    <row r="59" spans="1:2" x14ac:dyDescent="0.2">
      <c r="A59" t="b">
        <v>0</v>
      </c>
      <c r="B59" s="38"/>
    </row>
    <row r="60" spans="1:2" ht="25.5" x14ac:dyDescent="0.2">
      <c r="A60" t="b">
        <v>1</v>
      </c>
      <c r="B60" s="35" t="str">
        <f>'Overzicht '!H15</f>
        <v>Leer positief uiten van energie, bv via sport. PBS: 4:1, dus 4x meer  pluimen dan kritiek</v>
      </c>
    </row>
    <row r="61" spans="1:2" x14ac:dyDescent="0.2">
      <c r="A61" t="b">
        <v>0</v>
      </c>
      <c r="B61" s="38"/>
    </row>
    <row r="62" spans="1:2" x14ac:dyDescent="0.2">
      <c r="A62" t="b">
        <v>1</v>
      </c>
      <c r="B62" s="35" t="str">
        <f>'Overzicht '!I15</f>
        <v>Complimenteer hem direct als hij beheerst verbaal aangeeft wat hem dwarszit</v>
      </c>
    </row>
    <row r="63" spans="1:2" x14ac:dyDescent="0.2">
      <c r="A63" t="b">
        <v>0</v>
      </c>
      <c r="B63" s="38"/>
    </row>
    <row r="64" spans="1:2" x14ac:dyDescent="0.2">
      <c r="A64" t="b">
        <v>1</v>
      </c>
      <c r="B64" s="35" t="str">
        <f>'Overzicht '!D17</f>
        <v>Stel gerichte vragen aan hem tijdens klassengesprekken</v>
      </c>
    </row>
    <row r="65" spans="1:3" x14ac:dyDescent="0.2">
      <c r="A65" t="b">
        <v>0</v>
      </c>
      <c r="B65" s="36"/>
      <c r="C65" t="s">
        <v>6</v>
      </c>
    </row>
    <row r="66" spans="1:3" x14ac:dyDescent="0.2">
      <c r="A66" t="b">
        <v>1</v>
      </c>
      <c r="B66" s="35" t="str">
        <f>'Overzicht '!E17</f>
        <v>Help hem om uiting te geven aan wat hij ergens van vindt</v>
      </c>
    </row>
    <row r="67" spans="1:3" x14ac:dyDescent="0.2">
      <c r="A67" t="b">
        <v>0</v>
      </c>
      <c r="B67" s="37"/>
    </row>
    <row r="68" spans="1:3" x14ac:dyDescent="0.2">
      <c r="A68" t="b">
        <v>1</v>
      </c>
      <c r="B68" s="35" t="str">
        <f>'Overzicht '!F17</f>
        <v>Stimuleer samenwerking met overlegvormen</v>
      </c>
    </row>
    <row r="69" spans="1:3" x14ac:dyDescent="0.2">
      <c r="A69" t="b">
        <v>0</v>
      </c>
      <c r="B69" s="37"/>
    </row>
    <row r="70" spans="1:3" x14ac:dyDescent="0.2">
      <c r="A70" t="b">
        <v>1</v>
      </c>
      <c r="B70" s="35" t="str">
        <f>'Overzicht '!G17</f>
        <v>Beloon hem voor het stellen van vragen, maken van opmerkingen</v>
      </c>
      <c r="C70" t="s">
        <v>6</v>
      </c>
    </row>
    <row r="71" spans="1:3" x14ac:dyDescent="0.2">
      <c r="A71" t="b">
        <v>0</v>
      </c>
      <c r="B71" s="38"/>
    </row>
    <row r="72" spans="1:3" x14ac:dyDescent="0.2">
      <c r="A72" t="b">
        <v>1</v>
      </c>
      <c r="B72" s="35" t="str">
        <f>'Overzicht '!H17</f>
        <v>Laat hem vertellen over iets waar hij veel van weet</v>
      </c>
    </row>
    <row r="73" spans="1:3" x14ac:dyDescent="0.2">
      <c r="A73" t="b">
        <v>0</v>
      </c>
      <c r="B73" s="38"/>
    </row>
    <row r="74" spans="1:3" x14ac:dyDescent="0.2">
      <c r="A74" t="b">
        <v>1</v>
      </c>
      <c r="B74" s="35" t="str">
        <f>'Overzicht '!I17</f>
        <v>Maak regelmatig een luchtig, gangpraatje met hem, toon interesse</v>
      </c>
    </row>
    <row r="75" spans="1:3" x14ac:dyDescent="0.2">
      <c r="A75" t="b">
        <v>0</v>
      </c>
      <c r="B75" s="38"/>
    </row>
    <row r="76" spans="1:3" x14ac:dyDescent="0.2">
      <c r="A76" t="b">
        <v>1</v>
      </c>
      <c r="B76" s="35" t="str">
        <f>'Overzicht '!D19</f>
        <v>Plaats de leerling in een veilige groep; regel eventueel een buddy</v>
      </c>
    </row>
    <row r="77" spans="1:3" x14ac:dyDescent="0.2">
      <c r="A77" t="b">
        <v>0</v>
      </c>
      <c r="B77" s="36"/>
    </row>
    <row r="78" spans="1:3" x14ac:dyDescent="0.2">
      <c r="A78" t="b">
        <v>1</v>
      </c>
      <c r="B78" s="35" t="str">
        <f>'Overzicht '!E19</f>
        <v>Laat hem succeservaringen opdoen, wijs hem op, benoem zijn talenten</v>
      </c>
    </row>
    <row r="79" spans="1:3" x14ac:dyDescent="0.2">
      <c r="A79" t="b">
        <v>0</v>
      </c>
      <c r="B79" s="37"/>
    </row>
    <row r="80" spans="1:3" x14ac:dyDescent="0.2">
      <c r="A80" t="b">
        <v>1</v>
      </c>
      <c r="B80" s="35" t="str">
        <f>'Overzicht '!F19</f>
        <v>Verminder stressgevoelens door te relativeren en gerust te stellen</v>
      </c>
    </row>
    <row r="81" spans="1:2" x14ac:dyDescent="0.2">
      <c r="A81" t="b">
        <v>0</v>
      </c>
      <c r="B81" s="37"/>
    </row>
    <row r="82" spans="1:2" x14ac:dyDescent="0.2">
      <c r="A82" t="b">
        <v>1</v>
      </c>
      <c r="B82" s="35" t="str">
        <f>'Overzicht '!G19</f>
        <v>Stimuleer zelfcontrole i.p.v. dat hij  steeds vraagt naar de bekende weg</v>
      </c>
    </row>
    <row r="83" spans="1:2" x14ac:dyDescent="0.2">
      <c r="A83" t="b">
        <v>0</v>
      </c>
      <c r="B83" s="38"/>
    </row>
    <row r="84" spans="1:2" x14ac:dyDescent="0.2">
      <c r="A84" t="b">
        <v>1</v>
      </c>
      <c r="B84" s="35" t="str">
        <f>'Overzicht '!H19</f>
        <v>Benadruk zijn sterke kanten, zeg dagelijks iets positiefs tegen hem</v>
      </c>
    </row>
    <row r="85" spans="1:2" x14ac:dyDescent="0.2">
      <c r="A85" t="b">
        <v>0</v>
      </c>
      <c r="B85" s="38"/>
    </row>
    <row r="86" spans="1:2" x14ac:dyDescent="0.2">
      <c r="A86" t="b">
        <v>1</v>
      </c>
      <c r="B86" s="35" t="str">
        <f>'Overzicht '!I19</f>
        <v>Zoek naar talenten; grijp daarop terug en op eerdere successen</v>
      </c>
    </row>
    <row r="87" spans="1:2" x14ac:dyDescent="0.2">
      <c r="A87" t="b">
        <v>0</v>
      </c>
      <c r="B87" s="38"/>
    </row>
    <row r="88" spans="1:2" x14ac:dyDescent="0.2">
      <c r="A88" t="b">
        <v>1</v>
      </c>
      <c r="B88" s="35" t="str">
        <f>'Overzicht '!D21</f>
        <v>Handhaaf consequent gestelde regels op een kalme, besliste wijze</v>
      </c>
    </row>
    <row r="89" spans="1:2" x14ac:dyDescent="0.2">
      <c r="A89" t="b">
        <v>0</v>
      </c>
      <c r="B89" s="36"/>
    </row>
    <row r="90" spans="1:2" x14ac:dyDescent="0.2">
      <c r="A90" t="b">
        <v>1</v>
      </c>
      <c r="B90" s="35" t="str">
        <f>'Overzicht '!E21</f>
        <v>Toon zelf te allen tijde respectvol voorbeeld gedrag, ook bij conflicten</v>
      </c>
    </row>
    <row r="91" spans="1:2" x14ac:dyDescent="0.2">
      <c r="A91" t="b">
        <v>0</v>
      </c>
      <c r="B91" s="37"/>
    </row>
    <row r="92" spans="1:2" x14ac:dyDescent="0.2">
      <c r="A92" t="b">
        <v>1</v>
      </c>
      <c r="B92" s="35" t="str">
        <f>'Overzicht '!F21</f>
        <v>Leer hem zich te verplaatsen in anderen en schade te herstellen</v>
      </c>
    </row>
    <row r="93" spans="1:2" x14ac:dyDescent="0.2">
      <c r="A93" t="b">
        <v>0</v>
      </c>
      <c r="B93" s="37"/>
    </row>
    <row r="94" spans="1:2" x14ac:dyDescent="0.2">
      <c r="A94" t="b">
        <v>1</v>
      </c>
      <c r="B94" s="35" t="str">
        <f>'Overzicht '!G21</f>
        <v>Laat gevolgen en risico's zien van normvervaging in zijn omgeving</v>
      </c>
    </row>
    <row r="95" spans="1:2" x14ac:dyDescent="0.2">
      <c r="A95" t="b">
        <v>0</v>
      </c>
      <c r="B95" s="38"/>
    </row>
    <row r="96" spans="1:2" x14ac:dyDescent="0.2">
      <c r="A96" t="b">
        <v>1</v>
      </c>
      <c r="B96" s="35" t="str">
        <f>'Overzicht '!H21</f>
        <v>Spreek de leerling aan op eigen verantwoordelijkheid en keuzes</v>
      </c>
    </row>
    <row r="97" spans="1:2" x14ac:dyDescent="0.2">
      <c r="A97" t="b">
        <v>0</v>
      </c>
      <c r="B97" s="38"/>
    </row>
    <row r="98" spans="1:2" x14ac:dyDescent="0.2">
      <c r="A98" t="b">
        <v>1</v>
      </c>
      <c r="B98" s="35" t="str">
        <f>'Overzicht '!I21</f>
        <v>Blijf bij respectloos gedrag rustig en stel grenzen. Bekrachtig respectvol gedrag</v>
      </c>
    </row>
    <row r="99" spans="1:2" x14ac:dyDescent="0.2">
      <c r="A99" t="b">
        <v>0</v>
      </c>
      <c r="B99" s="37"/>
    </row>
    <row r="100" spans="1:2" ht="25.5" x14ac:dyDescent="0.2">
      <c r="A100" t="b">
        <v>1</v>
      </c>
      <c r="B100" s="35" t="str">
        <f>'Overzicht '!D23</f>
        <v xml:space="preserve">Leer beter gedrag mbv GGGG- methode (Ge-beurtenis,Gevoel,Ge-dachte,Gedrag,Gevolg) </v>
      </c>
    </row>
    <row r="101" spans="1:2" x14ac:dyDescent="0.2">
      <c r="A101" t="b">
        <v>0</v>
      </c>
      <c r="B101" s="36"/>
    </row>
    <row r="102" spans="1:2" x14ac:dyDescent="0.2">
      <c r="A102" t="b">
        <v>1</v>
      </c>
      <c r="B102" s="35" t="str">
        <f>'Overzicht '!E23</f>
        <v>Bepaal gewenst doel, wat hijzelf, de docent, ouders daarvoor kunnen doen</v>
      </c>
    </row>
    <row r="103" spans="1:2" x14ac:dyDescent="0.2">
      <c r="A103" t="b">
        <v>0</v>
      </c>
      <c r="B103" s="37"/>
    </row>
    <row r="104" spans="1:2" x14ac:dyDescent="0.2">
      <c r="A104" t="b">
        <v>1</v>
      </c>
      <c r="B104" s="35" t="str">
        <f>'Overzicht '!F23</f>
        <v>Help hem om zich bij een conflict te verplaatsen in de andere 'partij'</v>
      </c>
    </row>
    <row r="105" spans="1:2" x14ac:dyDescent="0.2">
      <c r="A105" t="b">
        <v>0</v>
      </c>
      <c r="B105" s="37"/>
    </row>
    <row r="106" spans="1:2" x14ac:dyDescent="0.2">
      <c r="A106" t="b">
        <v>1</v>
      </c>
      <c r="B106" s="35" t="str">
        <f>'Overzicht '!G23</f>
        <v>Stimuleer uitstel van reactie op  correctie en complimenteer als het lukt</v>
      </c>
    </row>
    <row r="107" spans="1:2" x14ac:dyDescent="0.2">
      <c r="A107" t="b">
        <v>0</v>
      </c>
      <c r="B107" s="38"/>
    </row>
    <row r="108" spans="1:2" x14ac:dyDescent="0.2">
      <c r="A108" t="b">
        <v>1</v>
      </c>
      <c r="B108" s="35" t="str">
        <f>'Overzicht '!H23</f>
        <v>Verwijs bespreking van problemen naar een moment buiten de les</v>
      </c>
    </row>
    <row r="109" spans="1:2" x14ac:dyDescent="0.2">
      <c r="A109" t="b">
        <v>0</v>
      </c>
      <c r="B109" s="38"/>
    </row>
    <row r="110" spans="1:2" ht="25.5" x14ac:dyDescent="0.2">
      <c r="A110" t="b">
        <v>1</v>
      </c>
      <c r="B110" s="35" t="str">
        <f>'Overzicht '!I23</f>
        <v>Ga uit van eigen oplossend vermogen, laat hem denken over mogelijke oplossingen</v>
      </c>
    </row>
    <row r="111" spans="1:2" x14ac:dyDescent="0.2">
      <c r="A111" t="b">
        <v>0</v>
      </c>
      <c r="B111" s="37"/>
    </row>
    <row r="112" spans="1:2" x14ac:dyDescent="0.2">
      <c r="A112" t="b">
        <v>1</v>
      </c>
      <c r="B112" s="35" t="str">
        <f>'Overzicht '!D25</f>
        <v>Verminder stressgevoelens door tegenslagen te relativeren</v>
      </c>
    </row>
    <row r="113" spans="1:2" x14ac:dyDescent="0.2">
      <c r="A113" t="b">
        <v>0</v>
      </c>
      <c r="B113" s="36"/>
    </row>
    <row r="114" spans="1:2" x14ac:dyDescent="0.2">
      <c r="A114" t="b">
        <v>1</v>
      </c>
      <c r="B114" s="35" t="str">
        <f>'Overzicht '!E25</f>
        <v>Pas onderwijsaanbod aan  mogelijkheden van leerling aan</v>
      </c>
    </row>
    <row r="115" spans="1:2" x14ac:dyDescent="0.2">
      <c r="A115" t="b">
        <v>0</v>
      </c>
      <c r="B115" s="37"/>
    </row>
    <row r="116" spans="1:2" ht="25.5" x14ac:dyDescent="0.2">
      <c r="A116" t="b">
        <v>1</v>
      </c>
      <c r="B116" s="35" t="str">
        <f>'Overzicht '!F25</f>
        <v>Geef feedback op inzet en niet op prestatie. Complimenteer 'm als daar verbetering in zit</v>
      </c>
    </row>
    <row r="117" spans="1:2" x14ac:dyDescent="0.2">
      <c r="A117" t="b">
        <v>0</v>
      </c>
      <c r="B117" s="37"/>
    </row>
    <row r="118" spans="1:2" x14ac:dyDescent="0.2">
      <c r="A118" t="b">
        <v>1</v>
      </c>
      <c r="B118" s="35" t="str">
        <f>'Overzicht '!G25</f>
        <v>Maak vooraf goed duidelijk wat er verlangd wordt</v>
      </c>
    </row>
    <row r="119" spans="1:2" x14ac:dyDescent="0.2">
      <c r="A119" t="b">
        <v>0</v>
      </c>
      <c r="B119" s="38"/>
    </row>
    <row r="120" spans="1:2" x14ac:dyDescent="0.2">
      <c r="A120" t="b">
        <v>1</v>
      </c>
      <c r="B120" s="35" t="str">
        <f>'Overzicht '!H25</f>
        <v>Kondig toetsen en beurten van te voren aan, geef die niet onverwacht</v>
      </c>
    </row>
    <row r="121" spans="1:2" x14ac:dyDescent="0.2">
      <c r="A121" t="b">
        <v>0</v>
      </c>
      <c r="B121" s="38"/>
    </row>
    <row r="122" spans="1:2" x14ac:dyDescent="0.2">
      <c r="A122" t="b">
        <v>1</v>
      </c>
      <c r="B122" s="35" t="str">
        <f>'Overzicht '!I25</f>
        <v>Laat hem een persoonlijk, vertrouwd  voorwerp op zijn tafel zetten</v>
      </c>
    </row>
    <row r="123" spans="1:2" x14ac:dyDescent="0.2">
      <c r="A123" t="b">
        <v>0</v>
      </c>
      <c r="B123" s="37"/>
    </row>
    <row r="124" spans="1:2" x14ac:dyDescent="0.2">
      <c r="A124" t="b">
        <v>1</v>
      </c>
      <c r="B124" s="35" t="str">
        <f>'Overzicht '!D27</f>
        <v>Betrek de leerling actief bij besluitvorming binnen de groep</v>
      </c>
    </row>
    <row r="125" spans="1:2" x14ac:dyDescent="0.2">
      <c r="A125" t="b">
        <v>0</v>
      </c>
      <c r="B125" s="36"/>
    </row>
    <row r="126" spans="1:2" x14ac:dyDescent="0.2">
      <c r="A126" t="b">
        <v>1</v>
      </c>
      <c r="B126" s="35" t="str">
        <f>'Overzicht '!E27</f>
        <v>Bereid de leerling voor op een naderende situatiewijziging</v>
      </c>
    </row>
    <row r="127" spans="1:2" x14ac:dyDescent="0.2">
      <c r="A127" t="b">
        <v>0</v>
      </c>
      <c r="B127" s="37"/>
    </row>
    <row r="128" spans="1:2" x14ac:dyDescent="0.2">
      <c r="A128" t="b">
        <v>1</v>
      </c>
      <c r="B128" s="35" t="str">
        <f>'Overzicht '!F27</f>
        <v>Oefen met hem om zich te kunnen verplaatsen in andere meningen</v>
      </c>
    </row>
    <row r="129" spans="1:2" x14ac:dyDescent="0.2">
      <c r="A129" t="b">
        <v>0</v>
      </c>
      <c r="B129" s="37"/>
    </row>
    <row r="130" spans="1:2" x14ac:dyDescent="0.2">
      <c r="A130" t="b">
        <v>1</v>
      </c>
      <c r="B130" s="35" t="str">
        <f>'Overzicht '!G27</f>
        <v>Laat hem ervaren dat er  keuzemogelijkheden zijn</v>
      </c>
    </row>
    <row r="131" spans="1:2" x14ac:dyDescent="0.2">
      <c r="A131" t="b">
        <v>0</v>
      </c>
      <c r="B131" s="38"/>
    </row>
    <row r="132" spans="1:2" x14ac:dyDescent="0.2">
      <c r="A132" t="b">
        <v>1</v>
      </c>
      <c r="B132" s="35" t="str">
        <f>'Overzicht '!H27</f>
        <v>Beloon de leerling voor het aanpassen van zijn mening</v>
      </c>
    </row>
    <row r="133" spans="1:2" x14ac:dyDescent="0.2">
      <c r="A133" t="b">
        <v>0</v>
      </c>
      <c r="B133" s="38"/>
    </row>
    <row r="134" spans="1:2" x14ac:dyDescent="0.2">
      <c r="A134" t="b">
        <v>1</v>
      </c>
      <c r="B134" s="35" t="str">
        <f>'Overzicht '!I27</f>
        <v>Leer hem accepteren dat het niet altijd kan gaan zoals hij het wil</v>
      </c>
    </row>
    <row r="135" spans="1:2" x14ac:dyDescent="0.2">
      <c r="A135" t="b">
        <v>0</v>
      </c>
      <c r="B135" s="37"/>
    </row>
    <row r="136" spans="1:2" ht="25.5" x14ac:dyDescent="0.2">
      <c r="A136" t="b">
        <v>1</v>
      </c>
      <c r="B136" s="35" t="str">
        <f>'Overzicht '!D29</f>
        <v>Leer hem zelfreflectie door  een spiegel voor te houden mbt het effect van zijn gedrag</v>
      </c>
    </row>
    <row r="137" spans="1:2" x14ac:dyDescent="0.2">
      <c r="A137" t="b">
        <v>0</v>
      </c>
      <c r="B137" s="36"/>
    </row>
    <row r="138" spans="1:2" x14ac:dyDescent="0.2">
      <c r="A138" t="b">
        <v>1</v>
      </c>
      <c r="B138" s="35" t="str">
        <f>'Overzicht '!E29</f>
        <v xml:space="preserve">Complimenteer hem als hij zijn eigen aandeel in een conflict aangeeft </v>
      </c>
    </row>
    <row r="139" spans="1:2" x14ac:dyDescent="0.2">
      <c r="A139" t="b">
        <v>0</v>
      </c>
      <c r="B139" s="37"/>
    </row>
    <row r="140" spans="1:2" x14ac:dyDescent="0.2">
      <c r="A140" t="b">
        <v>1</v>
      </c>
      <c r="B140" s="35" t="str">
        <f>'Overzicht '!F29</f>
        <v xml:space="preserve">Geef concreet aan wat gewenst en ongewenst gedrag is, en gevolgen daarvan </v>
      </c>
    </row>
    <row r="141" spans="1:2" x14ac:dyDescent="0.2">
      <c r="A141" t="b">
        <v>0</v>
      </c>
      <c r="B141" s="37"/>
    </row>
    <row r="142" spans="1:2" ht="25.5" x14ac:dyDescent="0.2">
      <c r="A142" t="b">
        <v>1</v>
      </c>
      <c r="B142" s="35" t="str">
        <f>'Overzicht '!G29</f>
        <v>Help hem zijn sterke en zwakke kanten ont-dekken. Leer 'm zo zijn eigen aandeel zien</v>
      </c>
    </row>
    <row r="143" spans="1:2" x14ac:dyDescent="0.2">
      <c r="A143" t="b">
        <v>0</v>
      </c>
      <c r="B143" s="38"/>
    </row>
    <row r="144" spans="1:2" x14ac:dyDescent="0.2">
      <c r="A144" t="b">
        <v>1</v>
      </c>
      <c r="B144" s="35" t="str">
        <f>'Overzicht '!H29</f>
        <v>Bespreek met hem zijn gewenste doel, en wat hij daarvoor moet doen</v>
      </c>
    </row>
    <row r="145" spans="1:2" x14ac:dyDescent="0.2">
      <c r="A145" t="b">
        <v>0</v>
      </c>
      <c r="B145" s="38"/>
    </row>
    <row r="146" spans="1:2" x14ac:dyDescent="0.2">
      <c r="A146" t="b">
        <v>1</v>
      </c>
      <c r="B146" s="35" t="str">
        <f>'Overzicht '!I29</f>
        <v>Laat hem ervaren dat hij andere keuzes kan maken</v>
      </c>
    </row>
    <row r="147" spans="1:2" x14ac:dyDescent="0.2">
      <c r="A147" t="b">
        <v>0</v>
      </c>
      <c r="B147" s="37"/>
    </row>
    <row r="148" spans="1:2" x14ac:dyDescent="0.2">
      <c r="A148" t="b">
        <v>1</v>
      </c>
      <c r="B148" s="35" t="str">
        <f>'Overzicht '!D31</f>
        <v>Complimenteer de leerling bij een getoond initiatief</v>
      </c>
    </row>
    <row r="149" spans="1:2" x14ac:dyDescent="0.2">
      <c r="A149" t="b">
        <v>0</v>
      </c>
      <c r="B149" s="36"/>
    </row>
    <row r="150" spans="1:2" x14ac:dyDescent="0.2">
      <c r="A150" t="b">
        <v>1</v>
      </c>
      <c r="B150" s="35" t="str">
        <f>'Overzicht '!E31</f>
        <v>Geef  bij groepswerk aan dat  ieder ook individueel beoordeeld wordt</v>
      </c>
    </row>
    <row r="151" spans="1:2" x14ac:dyDescent="0.2">
      <c r="A151" t="b">
        <v>0</v>
      </c>
      <c r="B151" s="37"/>
    </row>
    <row r="152" spans="1:2" x14ac:dyDescent="0.2">
      <c r="A152" t="b">
        <v>1</v>
      </c>
      <c r="B152" s="35" t="str">
        <f>'Overzicht '!F31</f>
        <v>Geef hem verantwoordelijkheid om iets te regelen</v>
      </c>
    </row>
    <row r="153" spans="1:2" x14ac:dyDescent="0.2">
      <c r="A153" t="b">
        <v>0</v>
      </c>
      <c r="B153" s="37"/>
    </row>
    <row r="154" spans="1:2" x14ac:dyDescent="0.2">
      <c r="A154" t="b">
        <v>1</v>
      </c>
      <c r="B154" s="35" t="str">
        <f>'Overzicht '!G31</f>
        <v>Verdiep je in achtergronden van initiatiefloos gedrag, praat erover met hem</v>
      </c>
    </row>
    <row r="155" spans="1:2" x14ac:dyDescent="0.2">
      <c r="A155" t="b">
        <v>0</v>
      </c>
      <c r="B155" s="38"/>
    </row>
    <row r="156" spans="1:2" x14ac:dyDescent="0.2">
      <c r="A156" t="b">
        <v>1</v>
      </c>
      <c r="B156" s="35" t="str">
        <f>'Overzicht '!H31</f>
        <v>Spoor talenten op en stimuleer activiteiten die daarop aansluiten</v>
      </c>
    </row>
    <row r="157" spans="1:2" x14ac:dyDescent="0.2">
      <c r="A157" t="b">
        <v>0</v>
      </c>
      <c r="B157" s="38"/>
    </row>
    <row r="158" spans="1:2" x14ac:dyDescent="0.2">
      <c r="A158" t="b">
        <v>1</v>
      </c>
      <c r="B158" s="35" t="str">
        <f>'Overzicht '!I31</f>
        <v>Spreek af dat de leerling per les minimaal één vraag stelt</v>
      </c>
    </row>
    <row r="159" spans="1:2" x14ac:dyDescent="0.2">
      <c r="A159" t="b">
        <v>0</v>
      </c>
      <c r="B159" s="37"/>
    </row>
    <row r="160" spans="1:2" x14ac:dyDescent="0.2">
      <c r="A160" t="b">
        <v>1</v>
      </c>
      <c r="B160" s="35" t="str">
        <f>'Overzicht '!D35</f>
        <v>Verwijs naar mede door hem onderschreven, gemaakte afspraken</v>
      </c>
    </row>
    <row r="161" spans="1:2" x14ac:dyDescent="0.2">
      <c r="A161" t="b">
        <v>0</v>
      </c>
      <c r="B161" s="36"/>
    </row>
    <row r="162" spans="1:2" x14ac:dyDescent="0.2">
      <c r="A162" t="b">
        <v>1</v>
      </c>
      <c r="B162" s="35" t="str">
        <f>'Overzicht '!E35</f>
        <v>Ga  tijdens de les niet in discussie, verwijs dit naar een ander moment</v>
      </c>
    </row>
    <row r="163" spans="1:2" x14ac:dyDescent="0.2">
      <c r="A163" t="b">
        <v>0</v>
      </c>
      <c r="B163" s="37"/>
    </row>
    <row r="164" spans="1:2" x14ac:dyDescent="0.2">
      <c r="A164" t="b">
        <v>1</v>
      </c>
      <c r="B164" s="35" t="str">
        <f>'Overzicht '!F35</f>
        <v>Voorkom gezichtsverlies door hem apart aan te spreken, bied keuzes</v>
      </c>
    </row>
    <row r="165" spans="1:2" x14ac:dyDescent="0.2">
      <c r="A165" t="b">
        <v>0</v>
      </c>
      <c r="B165" s="37"/>
    </row>
    <row r="166" spans="1:2" x14ac:dyDescent="0.2">
      <c r="A166" t="b">
        <v>1</v>
      </c>
      <c r="B166" s="35" t="str">
        <f>'Overzicht '!G35</f>
        <v>Complimenteer hem wanneer hij direct doet wat er gezegd wordt</v>
      </c>
    </row>
    <row r="167" spans="1:2" x14ac:dyDescent="0.2">
      <c r="A167" t="b">
        <v>0</v>
      </c>
      <c r="B167" s="38"/>
    </row>
    <row r="168" spans="1:2" x14ac:dyDescent="0.2">
      <c r="A168" t="b">
        <v>1</v>
      </c>
      <c r="B168" s="35" t="str">
        <f>'Overzicht '!H35</f>
        <v>Speek non-verbale waarschuwingstekens  af</v>
      </c>
    </row>
    <row r="169" spans="1:2" x14ac:dyDescent="0.2">
      <c r="A169" t="b">
        <v>0</v>
      </c>
      <c r="B169" s="38"/>
    </row>
    <row r="170" spans="1:2" x14ac:dyDescent="0.2">
      <c r="A170" t="b">
        <v>1</v>
      </c>
      <c r="B170" s="35" t="str">
        <f>'Overzicht '!I35</f>
        <v>Zorg dat je met ouders op 1 lijn zit m.b.t. luisteren naar docenten</v>
      </c>
    </row>
    <row r="171" spans="1:2" x14ac:dyDescent="0.2">
      <c r="A171" t="b">
        <v>0</v>
      </c>
      <c r="B171" s="37"/>
    </row>
    <row r="172" spans="1:2" x14ac:dyDescent="0.2">
      <c r="A172" t="b">
        <v>1</v>
      </c>
      <c r="B172" s="35" t="str">
        <f>'Overzicht '!D37</f>
        <v>Benoem rustig, duidelijk, gewenst gedrag en verwijs naar afspraken</v>
      </c>
    </row>
    <row r="173" spans="1:2" x14ac:dyDescent="0.2">
      <c r="A173" t="b">
        <v>0</v>
      </c>
      <c r="B173" s="36"/>
    </row>
    <row r="174" spans="1:2" x14ac:dyDescent="0.2">
      <c r="A174" t="b">
        <v>1</v>
      </c>
      <c r="B174" s="35" t="str">
        <f>'Overzicht '!E37</f>
        <v>Wees consequent in handhaving, waak voor blijven waarschuwen</v>
      </c>
    </row>
    <row r="175" spans="1:2" x14ac:dyDescent="0.2">
      <c r="A175" t="b">
        <v>0</v>
      </c>
      <c r="B175" s="37"/>
    </row>
    <row r="176" spans="1:2" x14ac:dyDescent="0.2">
      <c r="A176" t="b">
        <v>1</v>
      </c>
      <c r="B176" s="35" t="str">
        <f>'Overzicht '!F37</f>
        <v xml:space="preserve">De-escaleer. Wijs erop dat jij je als docent ook moet houden aan regels </v>
      </c>
    </row>
    <row r="177" spans="1:2" x14ac:dyDescent="0.2">
      <c r="A177" t="b">
        <v>0</v>
      </c>
      <c r="B177" s="37"/>
    </row>
    <row r="178" spans="1:2" x14ac:dyDescent="0.2">
      <c r="A178" t="b">
        <v>1</v>
      </c>
      <c r="B178" s="35" t="str">
        <f>'Overzicht '!G37</f>
        <v>Corrigeer apart, gefluisterd, gebruik non verbale signalen, en humor</v>
      </c>
    </row>
    <row r="179" spans="1:2" x14ac:dyDescent="0.2">
      <c r="A179" t="b">
        <v>0</v>
      </c>
      <c r="B179" s="38"/>
    </row>
    <row r="180" spans="1:2" x14ac:dyDescent="0.2">
      <c r="A180" t="b">
        <v>1</v>
      </c>
      <c r="B180" s="35" t="str">
        <f>'Overzicht '!H37</f>
        <v>Wees een rolmodel: toon zelf ontzag, geef fouten toe, start lage inzet</v>
      </c>
    </row>
    <row r="181" spans="1:2" x14ac:dyDescent="0.2">
      <c r="A181" t="b">
        <v>0</v>
      </c>
      <c r="B181" s="38"/>
    </row>
    <row r="182" spans="1:2" x14ac:dyDescent="0.2">
      <c r="A182" t="b">
        <v>1</v>
      </c>
      <c r="B182" s="35" t="str">
        <f>'Overzicht '!I37</f>
        <v>Stel heldere grenzen op een stevige, kalme, zakelijke, neutrale toon</v>
      </c>
    </row>
    <row r="183" spans="1:2" x14ac:dyDescent="0.2">
      <c r="A183" t="b">
        <v>0</v>
      </c>
      <c r="B183" s="37"/>
    </row>
    <row r="184" spans="1:2" x14ac:dyDescent="0.2">
      <c r="A184" t="b">
        <v>1</v>
      </c>
      <c r="B184" s="35" t="str">
        <f>'Overzicht '!D39</f>
        <v>Wees alert op signalen van onzekerheid, aarzeling</v>
      </c>
    </row>
    <row r="185" spans="1:2" x14ac:dyDescent="0.2">
      <c r="A185" t="b">
        <v>0</v>
      </c>
      <c r="B185" s="36"/>
    </row>
    <row r="186" spans="1:2" x14ac:dyDescent="0.2">
      <c r="A186" t="b">
        <v>1</v>
      </c>
      <c r="B186" s="35" t="str">
        <f>'Overzicht '!E39</f>
        <v>Spreek voor de les af dat de leerling 2x om hulp gaat vragen</v>
      </c>
    </row>
    <row r="187" spans="1:2" x14ac:dyDescent="0.2">
      <c r="A187" t="b">
        <v>0</v>
      </c>
      <c r="B187" s="37"/>
    </row>
    <row r="188" spans="1:2" x14ac:dyDescent="0.2">
      <c r="A188" t="b">
        <v>1</v>
      </c>
      <c r="B188" s="35" t="str">
        <f>'Overzicht '!F39</f>
        <v>Stimuleer hem om bij een probleem een vraag duidelijk te formuleren</v>
      </c>
    </row>
    <row r="189" spans="1:2" x14ac:dyDescent="0.2">
      <c r="A189" t="b">
        <v>0</v>
      </c>
      <c r="B189" s="37"/>
    </row>
    <row r="190" spans="1:2" x14ac:dyDescent="0.2">
      <c r="A190" t="b">
        <v>1</v>
      </c>
      <c r="B190" s="35" t="str">
        <f>'Overzicht '!G39</f>
        <v>Laat zien dat hulp vragen je uit een star oplossingspatroon kan halen</v>
      </c>
    </row>
    <row r="191" spans="1:2" x14ac:dyDescent="0.2">
      <c r="A191" t="b">
        <v>0</v>
      </c>
      <c r="B191" s="38"/>
    </row>
    <row r="192" spans="1:2" x14ac:dyDescent="0.2">
      <c r="A192" t="b">
        <v>1</v>
      </c>
      <c r="B192" s="35" t="str">
        <f>'Overzicht '!H39</f>
        <v>Stimuleer hulp vragen bij moeilijke opdrachten, laat die niet overslaan</v>
      </c>
    </row>
    <row r="193" spans="1:2" x14ac:dyDescent="0.2">
      <c r="A193" t="b">
        <v>0</v>
      </c>
      <c r="B193" s="38"/>
    </row>
    <row r="194" spans="1:2" x14ac:dyDescent="0.2">
      <c r="A194" t="b">
        <v>1</v>
      </c>
      <c r="B194" s="35" t="str">
        <f>'Overzicht '!I39</f>
        <v>Realiseer je dat compensatiegedrag op onzekerheid kan duiden</v>
      </c>
    </row>
    <row r="195" spans="1:2" x14ac:dyDescent="0.2">
      <c r="A195" t="b">
        <v>0</v>
      </c>
      <c r="B195" s="37"/>
    </row>
    <row r="196" spans="1:2" x14ac:dyDescent="0.2">
      <c r="A196" t="b">
        <v>1</v>
      </c>
      <c r="B196" s="35" t="str">
        <f>'Overzicht '!D41</f>
        <v>Geef een compliment als de leerling een aanwijzing opvolgt</v>
      </c>
    </row>
    <row r="197" spans="1:2" x14ac:dyDescent="0.2">
      <c r="A197" t="b">
        <v>0</v>
      </c>
      <c r="B197" s="36"/>
    </row>
    <row r="198" spans="1:2" x14ac:dyDescent="0.2">
      <c r="A198" t="b">
        <v>1</v>
      </c>
      <c r="B198" s="35" t="str">
        <f>'Overzicht '!E41</f>
        <v>Zorg dat vooral ook ouders de noodzaak van begeleiding inzien</v>
      </c>
    </row>
    <row r="199" spans="1:2" x14ac:dyDescent="0.2">
      <c r="A199" t="b">
        <v>0</v>
      </c>
      <c r="B199" s="37"/>
    </row>
    <row r="200" spans="1:2" x14ac:dyDescent="0.2">
      <c r="A200" t="b">
        <v>1</v>
      </c>
      <c r="B200" s="35" t="str">
        <f>'Overzicht '!F41</f>
        <v>Laat m.b.v. het SMW zien dat onderzoek cq hulpverlening veel  kan opleveren</v>
      </c>
    </row>
    <row r="201" spans="1:2" x14ac:dyDescent="0.2">
      <c r="A201" t="b">
        <v>0</v>
      </c>
      <c r="B201" s="37"/>
    </row>
    <row r="202" spans="1:2" x14ac:dyDescent="0.2">
      <c r="A202" t="b">
        <v>1</v>
      </c>
      <c r="B202" s="35" t="str">
        <f>'Overzicht '!G41</f>
        <v>Maak duidelijk dat je er voor de leerling bent om hem te helpen</v>
      </c>
    </row>
    <row r="203" spans="1:2" x14ac:dyDescent="0.2">
      <c r="A203" t="b">
        <v>0</v>
      </c>
      <c r="B203" s="38"/>
    </row>
    <row r="204" spans="1:2" x14ac:dyDescent="0.2">
      <c r="A204" t="b">
        <v>1</v>
      </c>
      <c r="B204" s="35" t="str">
        <f>'Overzicht '!H41</f>
        <v>Confronteer de leerling in moeilijke situaties met zijn steunbehoefte</v>
      </c>
    </row>
    <row r="205" spans="1:2" x14ac:dyDescent="0.2">
      <c r="A205" t="b">
        <v>0</v>
      </c>
      <c r="B205" s="38"/>
    </row>
    <row r="206" spans="1:2" x14ac:dyDescent="0.2">
      <c r="A206" t="b">
        <v>1</v>
      </c>
      <c r="B206" s="35" t="str">
        <f>'Overzicht '!I41</f>
        <v>Leg uit dat hulp vragen normaal is en dat je dan niet gek hoeft te zijn</v>
      </c>
    </row>
    <row r="207" spans="1:2" x14ac:dyDescent="0.2">
      <c r="A207" t="b">
        <v>0</v>
      </c>
      <c r="B207" s="37"/>
    </row>
    <row r="208" spans="1:2" x14ac:dyDescent="0.2">
      <c r="A208" t="b">
        <v>1</v>
      </c>
      <c r="B208" s="35" t="str">
        <f>'Overzicht '!D43</f>
        <v xml:space="preserve">Stel grenzen aan druk en aandachtvragend gedrag </v>
      </c>
    </row>
    <row r="209" spans="1:2" x14ac:dyDescent="0.2">
      <c r="A209" t="b">
        <v>0</v>
      </c>
      <c r="B209" s="36"/>
    </row>
    <row r="210" spans="1:2" x14ac:dyDescent="0.2">
      <c r="A210" t="b">
        <v>1</v>
      </c>
      <c r="B210" s="35" t="str">
        <f>'Overzicht '!E43</f>
        <v>Spreek momenten af waarop hij iets mag vragen/zeggen</v>
      </c>
    </row>
    <row r="211" spans="1:2" x14ac:dyDescent="0.2">
      <c r="A211" t="b">
        <v>0</v>
      </c>
      <c r="B211" s="37"/>
    </row>
    <row r="212" spans="1:2" x14ac:dyDescent="0.2">
      <c r="A212" t="b">
        <v>1</v>
      </c>
      <c r="B212" s="35" t="str">
        <f>'Overzicht '!F43</f>
        <v>Stimuleer het zoeken naar eigen oplossingen voor hij mag vragen</v>
      </c>
    </row>
    <row r="213" spans="1:2" x14ac:dyDescent="0.2">
      <c r="A213" t="b">
        <v>0</v>
      </c>
      <c r="B213" s="37"/>
    </row>
    <row r="214" spans="1:2" x14ac:dyDescent="0.2">
      <c r="A214" t="b">
        <v>1</v>
      </c>
      <c r="B214" s="35" t="str">
        <f>'Overzicht '!G43</f>
        <v>Benoem vragen naar de bekende weg als zodanig</v>
      </c>
    </row>
    <row r="215" spans="1:2" x14ac:dyDescent="0.2">
      <c r="A215" t="b">
        <v>0</v>
      </c>
      <c r="B215" s="38"/>
    </row>
    <row r="216" spans="1:2" x14ac:dyDescent="0.2">
      <c r="A216" t="b">
        <v>1</v>
      </c>
      <c r="B216" s="35" t="str">
        <f>'Overzicht '!H43</f>
        <v xml:space="preserve">Wees terughoudend bij het ingaan op vragen naar de bekende weg </v>
      </c>
    </row>
    <row r="217" spans="1:2" x14ac:dyDescent="0.2">
      <c r="A217" t="b">
        <v>0</v>
      </c>
      <c r="B217" s="38"/>
    </row>
    <row r="218" spans="1:2" x14ac:dyDescent="0.2">
      <c r="A218" t="b">
        <v>1</v>
      </c>
      <c r="B218" s="35" t="str">
        <f>'Overzicht '!I43</f>
        <v>Benoem storend gedrag als hulp nodig hebben en bied hem die dan</v>
      </c>
    </row>
    <row r="219" spans="1:2" x14ac:dyDescent="0.2">
      <c r="A219" t="b">
        <v>0</v>
      </c>
      <c r="B219" s="37"/>
    </row>
    <row r="220" spans="1:2" x14ac:dyDescent="0.2">
      <c r="A220" t="b">
        <v>1</v>
      </c>
      <c r="B220" s="35" t="str">
        <f>'Overzicht '!D47</f>
        <v>Help en stimuleer hem om zijn eigen mening te ontdekken en te uiten</v>
      </c>
    </row>
    <row r="221" spans="1:2" x14ac:dyDescent="0.2">
      <c r="A221" t="b">
        <v>0</v>
      </c>
      <c r="B221" s="36"/>
    </row>
    <row r="222" spans="1:2" x14ac:dyDescent="0.2">
      <c r="A222" t="b">
        <v>1</v>
      </c>
      <c r="B222" s="35" t="str">
        <f>'Overzicht '!E47</f>
        <v>Laat de negatieve gevolgen zien van meeloopgedrag en laat dat ervaren</v>
      </c>
    </row>
    <row r="223" spans="1:2" x14ac:dyDescent="0.2">
      <c r="A223" t="b">
        <v>0</v>
      </c>
      <c r="B223" s="37"/>
    </row>
    <row r="224" spans="1:2" x14ac:dyDescent="0.2">
      <c r="A224" t="b">
        <v>1</v>
      </c>
      <c r="B224" s="35" t="str">
        <f>'Overzicht '!F47</f>
        <v>Bescherm hem tegen expliciet uitdaaggedrag van anderen</v>
      </c>
    </row>
    <row r="225" spans="1:2" x14ac:dyDescent="0.2">
      <c r="A225" t="b">
        <v>0</v>
      </c>
      <c r="B225" s="37"/>
    </row>
    <row r="226" spans="1:2" x14ac:dyDescent="0.2">
      <c r="A226" t="b">
        <v>1</v>
      </c>
      <c r="B226" s="35" t="str">
        <f>'Overzicht '!G47</f>
        <v>Pas uit oogpunt van preventie de zitplaats van de leerling aan</v>
      </c>
    </row>
    <row r="227" spans="1:2" x14ac:dyDescent="0.2">
      <c r="A227" t="b">
        <v>0</v>
      </c>
      <c r="B227" s="38"/>
    </row>
    <row r="228" spans="1:2" x14ac:dyDescent="0.2">
      <c r="A228" t="b">
        <v>1</v>
      </c>
      <c r="B228" s="35" t="str">
        <f>'Overzicht '!H47</f>
        <v>Sta de leerling een koptelefoon toe om zich te kunnen afsluiten</v>
      </c>
    </row>
    <row r="229" spans="1:2" x14ac:dyDescent="0.2">
      <c r="A229" t="b">
        <v>0</v>
      </c>
      <c r="B229" s="38"/>
    </row>
    <row r="230" spans="1:2" x14ac:dyDescent="0.2">
      <c r="A230" t="b">
        <v>1</v>
      </c>
      <c r="B230" s="35" t="str">
        <f>'Overzicht '!I47</f>
        <v>Help de leerling d.m.v. spiegelen om opmerkingen te negeren</v>
      </c>
    </row>
    <row r="231" spans="1:2" x14ac:dyDescent="0.2">
      <c r="A231" t="b">
        <v>0</v>
      </c>
      <c r="B231" s="37"/>
    </row>
    <row r="232" spans="1:2" x14ac:dyDescent="0.2">
      <c r="A232" t="b">
        <v>1</v>
      </c>
      <c r="B232" s="35" t="str">
        <f>'Overzicht '!D49</f>
        <v>Handhaaf consequent de met de leerling gemaakte afspraken</v>
      </c>
    </row>
    <row r="233" spans="1:2" x14ac:dyDescent="0.2">
      <c r="A233" t="b">
        <v>0</v>
      </c>
      <c r="B233" s="36"/>
    </row>
    <row r="234" spans="1:2" x14ac:dyDescent="0.2">
      <c r="A234" t="b">
        <v>1</v>
      </c>
      <c r="B234" s="35" t="str">
        <f>'Overzicht '!E49</f>
        <v>Wees consequent in het terughalen van aandacht naar zijn eigen zaken</v>
      </c>
    </row>
    <row r="235" spans="1:2" x14ac:dyDescent="0.2">
      <c r="A235" t="b">
        <v>0</v>
      </c>
      <c r="B235" s="37"/>
    </row>
    <row r="236" spans="1:2" x14ac:dyDescent="0.2">
      <c r="A236" t="b">
        <v>1</v>
      </c>
      <c r="B236" s="35" t="str">
        <f>'Overzicht '!F49</f>
        <v>Sta tijdens werkmomenten alleen werkcontacten toe</v>
      </c>
    </row>
    <row r="237" spans="1:2" x14ac:dyDescent="0.2">
      <c r="A237" t="b">
        <v>0</v>
      </c>
      <c r="B237" s="37"/>
    </row>
    <row r="238" spans="1:2" x14ac:dyDescent="0.2">
      <c r="A238" t="b">
        <v>1</v>
      </c>
      <c r="B238" s="35" t="str">
        <f>'Overzicht '!G49</f>
        <v>Pas uit oogpunt van preventie de zitplaats van de leerling aan</v>
      </c>
    </row>
    <row r="239" spans="1:2" x14ac:dyDescent="0.2">
      <c r="A239" t="b">
        <v>0</v>
      </c>
      <c r="B239" s="38"/>
    </row>
    <row r="240" spans="1:2" x14ac:dyDescent="0.2">
      <c r="A240" t="b">
        <v>1</v>
      </c>
      <c r="B240" s="35" t="str">
        <f>'Overzicht '!H49</f>
        <v xml:space="preserve">Help hem om zijn positieve acties, ideeën te gebruiken in zijn sociale omgang </v>
      </c>
    </row>
    <row r="241" spans="1:2" x14ac:dyDescent="0.2">
      <c r="A241" t="b">
        <v>0</v>
      </c>
      <c r="B241" s="38"/>
    </row>
    <row r="242" spans="1:2" x14ac:dyDescent="0.2">
      <c r="A242" t="b">
        <v>1</v>
      </c>
      <c r="B242" s="35" t="str">
        <f>'Overzicht '!I49</f>
        <v>Geef een compliment voor het gericht zijn op eigen werk</v>
      </c>
    </row>
    <row r="243" spans="1:2" x14ac:dyDescent="0.2">
      <c r="A243" t="b">
        <v>0</v>
      </c>
      <c r="B243" s="37"/>
    </row>
    <row r="244" spans="1:2" x14ac:dyDescent="0.2">
      <c r="A244" t="b">
        <v>1</v>
      </c>
      <c r="B244" s="35" t="str">
        <f>'Overzicht '!D51</f>
        <v>Koppel de leerling aan een voor hem veilige medeleerling</v>
      </c>
    </row>
    <row r="245" spans="1:2" x14ac:dyDescent="0.2">
      <c r="A245" t="b">
        <v>0</v>
      </c>
      <c r="B245" s="36"/>
    </row>
    <row r="246" spans="1:2" x14ac:dyDescent="0.2">
      <c r="A246" t="b">
        <v>1</v>
      </c>
      <c r="B246" s="35" t="str">
        <f>'Overzicht '!E51</f>
        <v>Laat hem zelf een groepje kiezen om in te werken</v>
      </c>
    </row>
    <row r="247" spans="1:2" x14ac:dyDescent="0.2">
      <c r="A247" t="b">
        <v>0</v>
      </c>
      <c r="B247" s="37"/>
    </row>
    <row r="248" spans="1:2" x14ac:dyDescent="0.2">
      <c r="A248" t="b">
        <v>1</v>
      </c>
      <c r="B248" s="35" t="str">
        <f>'Overzicht '!F51</f>
        <v>Laat hem de meerwaarde zien en ervaren van samenwerking</v>
      </c>
    </row>
    <row r="249" spans="1:2" x14ac:dyDescent="0.2">
      <c r="A249" t="b">
        <v>0</v>
      </c>
      <c r="B249" s="37"/>
    </row>
    <row r="250" spans="1:2" x14ac:dyDescent="0.2">
      <c r="A250" t="b">
        <v>1</v>
      </c>
      <c r="B250" s="35" t="str">
        <f>'Overzicht '!G51</f>
        <v xml:space="preserve">Geef hem een gerichte taak waardoor hij wel moet samenwerken </v>
      </c>
    </row>
    <row r="251" spans="1:2" x14ac:dyDescent="0.2">
      <c r="A251" t="b">
        <v>0</v>
      </c>
      <c r="B251" s="38"/>
    </row>
    <row r="252" spans="1:2" x14ac:dyDescent="0.2">
      <c r="A252" t="b">
        <v>1</v>
      </c>
      <c r="B252" s="35" t="str">
        <f>'Overzicht '!H51</f>
        <v>Rem solitaire opstelling af en beloon samenwerking</v>
      </c>
    </row>
    <row r="253" spans="1:2" x14ac:dyDescent="0.2">
      <c r="A253" t="b">
        <v>0</v>
      </c>
      <c r="B253" s="38"/>
    </row>
    <row r="254" spans="1:2" x14ac:dyDescent="0.2">
      <c r="A254" t="b">
        <v>1</v>
      </c>
      <c r="B254" s="35" t="str">
        <f>'Overzicht '!I51</f>
        <v>Laat hem ook samenwerken met leerlingen die hij niet direct graag mag</v>
      </c>
    </row>
    <row r="255" spans="1:2" x14ac:dyDescent="0.2">
      <c r="A255" t="b">
        <v>0</v>
      </c>
      <c r="B255" s="37"/>
    </row>
    <row r="256" spans="1:2" x14ac:dyDescent="0.2">
      <c r="A256" t="b">
        <v>1</v>
      </c>
      <c r="B256" s="35" t="str">
        <f>'Overzicht '!D53</f>
        <v xml:space="preserve">Sta alleen respectvol geuite kritische uitlatingen over anderen toe </v>
      </c>
    </row>
    <row r="257" spans="1:2" x14ac:dyDescent="0.2">
      <c r="A257" t="b">
        <v>0</v>
      </c>
      <c r="B257" s="36"/>
    </row>
    <row r="258" spans="1:2" x14ac:dyDescent="0.2">
      <c r="A258" t="b">
        <v>1</v>
      </c>
      <c r="B258" s="35" t="str">
        <f>'Overzicht '!E53</f>
        <v>Laat hem ontdekken wat juist ook de leuke kanten van de ander zijn</v>
      </c>
    </row>
    <row r="259" spans="1:2" x14ac:dyDescent="0.2">
      <c r="A259" t="b">
        <v>0</v>
      </c>
      <c r="B259" s="37"/>
    </row>
    <row r="260" spans="1:2" x14ac:dyDescent="0.2">
      <c r="A260" t="b">
        <v>1</v>
      </c>
      <c r="B260" s="35" t="str">
        <f>'Overzicht '!F53</f>
        <v>Laat hem ervaren wat de uitwerking van zijn kritiek op hemzelf zou zijn</v>
      </c>
    </row>
    <row r="261" spans="1:2" x14ac:dyDescent="0.2">
      <c r="A261" t="b">
        <v>0</v>
      </c>
      <c r="B261" s="37"/>
    </row>
    <row r="262" spans="1:2" x14ac:dyDescent="0.2">
      <c r="A262" t="b">
        <v>1</v>
      </c>
      <c r="B262" s="35" t="str">
        <f>'Overzicht '!G53</f>
        <v>Spiegel kritiek op anderen aan gedrag van hem zelf</v>
      </c>
    </row>
    <row r="263" spans="1:2" x14ac:dyDescent="0.2">
      <c r="A263" t="b">
        <v>0</v>
      </c>
      <c r="B263" s="38"/>
    </row>
    <row r="264" spans="1:2" x14ac:dyDescent="0.2">
      <c r="A264" t="b">
        <v>1</v>
      </c>
      <c r="B264" s="35" t="str">
        <f>'Overzicht '!H53</f>
        <v>Help hem om kritiek zakelijk, op een juiste manier te verwoorden</v>
      </c>
    </row>
    <row r="265" spans="1:2" x14ac:dyDescent="0.2">
      <c r="A265" t="b">
        <v>0</v>
      </c>
      <c r="B265" s="38"/>
    </row>
    <row r="266" spans="1:2" x14ac:dyDescent="0.2">
      <c r="A266" t="b">
        <v>1</v>
      </c>
      <c r="B266" s="35" t="str">
        <f>'Overzicht '!I53</f>
        <v>Leer hem kritiek uit te stellen en op een juister moment  te uiten</v>
      </c>
    </row>
    <row r="267" spans="1:2" x14ac:dyDescent="0.2">
      <c r="A267" t="b">
        <v>0</v>
      </c>
      <c r="B267" s="37"/>
    </row>
    <row r="268" spans="1:2" x14ac:dyDescent="0.2">
      <c r="A268" t="b">
        <v>1</v>
      </c>
      <c r="B268" s="35" t="str">
        <f>'Overzicht '!D55</f>
        <v>Oefen b.v. in spelvorm het maken van expliciet positieve opmerkingen</v>
      </c>
    </row>
    <row r="269" spans="1:2" x14ac:dyDescent="0.2">
      <c r="A269" t="b">
        <v>0</v>
      </c>
      <c r="B269" s="36"/>
    </row>
    <row r="270" spans="1:2" x14ac:dyDescent="0.2">
      <c r="A270" t="b">
        <v>1</v>
      </c>
      <c r="B270" s="35" t="str">
        <f>'Overzicht '!E55</f>
        <v>Besteed aandacht aan pesten en gepest worden; maak afspraken</v>
      </c>
    </row>
    <row r="271" spans="1:2" x14ac:dyDescent="0.2">
      <c r="A271" t="b">
        <v>0</v>
      </c>
      <c r="B271" s="37"/>
    </row>
    <row r="272" spans="1:2" x14ac:dyDescent="0.2">
      <c r="A272" t="b">
        <v>1</v>
      </c>
      <c r="B272" s="35" t="str">
        <f>'Overzicht '!F55</f>
        <v>Buig ongewenst, individueel gedrag om naar gewenst groepsgedrag</v>
      </c>
    </row>
    <row r="273" spans="1:2" x14ac:dyDescent="0.2">
      <c r="A273" t="b">
        <v>0</v>
      </c>
      <c r="B273" s="37"/>
    </row>
    <row r="274" spans="1:2" x14ac:dyDescent="0.2">
      <c r="A274" t="b">
        <v>1</v>
      </c>
      <c r="B274" s="35" t="str">
        <f>'Overzicht '!G55</f>
        <v>Geef een solitaire leerling een centrale zitplek in de groep</v>
      </c>
    </row>
    <row r="275" spans="1:2" x14ac:dyDescent="0.2">
      <c r="A275" t="b">
        <v>0</v>
      </c>
      <c r="B275" s="38"/>
    </row>
    <row r="276" spans="1:2" x14ac:dyDescent="0.2">
      <c r="A276" t="b">
        <v>1</v>
      </c>
      <c r="B276" s="35" t="str">
        <f>'Overzicht '!H55</f>
        <v xml:space="preserve">Betrek hem bij de groep met een gerichte taak of opdracht </v>
      </c>
    </row>
    <row r="277" spans="1:2" x14ac:dyDescent="0.2">
      <c r="A277" t="b">
        <v>0</v>
      </c>
      <c r="B277" s="38"/>
    </row>
    <row r="278" spans="1:2" x14ac:dyDescent="0.2">
      <c r="A278" t="b">
        <v>1</v>
      </c>
      <c r="B278" s="35" t="str">
        <f>'Overzicht '!I55</f>
        <v>Zet klasgenoten in die hem steun kunnen geven, erbij kunnen trekken</v>
      </c>
    </row>
    <row r="279" spans="1:2" x14ac:dyDescent="0.2">
      <c r="A279" t="b">
        <v>0</v>
      </c>
      <c r="B279" s="37"/>
    </row>
    <row r="280" spans="1:2" x14ac:dyDescent="0.2">
      <c r="A280" t="b">
        <v>1</v>
      </c>
      <c r="B280" s="35" t="str">
        <f>'Overzicht '!D57</f>
        <v>Train het maken van aardige opmerkingen i.p.v. direct kritiek te geven</v>
      </c>
    </row>
    <row r="281" spans="1:2" x14ac:dyDescent="0.2">
      <c r="A281" t="b">
        <v>0</v>
      </c>
      <c r="B281" s="36"/>
    </row>
    <row r="282" spans="1:2" x14ac:dyDescent="0.2">
      <c r="A282" t="b">
        <v>1</v>
      </c>
      <c r="B282" s="35" t="str">
        <f>'Overzicht '!E57</f>
        <v>Ga in op kritek, maar leer op een respectvolle wijze kritiek te geven</v>
      </c>
    </row>
    <row r="283" spans="1:2" x14ac:dyDescent="0.2">
      <c r="A283" t="b">
        <v>0</v>
      </c>
      <c r="B283" s="37"/>
    </row>
    <row r="284" spans="1:2" x14ac:dyDescent="0.2">
      <c r="A284" t="b">
        <v>1</v>
      </c>
      <c r="B284" s="35" t="str">
        <f>'Overzicht '!F57</f>
        <v xml:space="preserve">Nodig uit kritiek toe te lichten en met opbouwende voorstellen te komen </v>
      </c>
    </row>
    <row r="285" spans="1:2" x14ac:dyDescent="0.2">
      <c r="A285" t="b">
        <v>0</v>
      </c>
      <c r="B285" s="37"/>
    </row>
    <row r="286" spans="1:2" x14ac:dyDescent="0.2">
      <c r="A286" t="b">
        <v>1</v>
      </c>
      <c r="B286" s="35" t="str">
        <f>'Overzicht '!G57</f>
        <v>Verbind normen van thuis en school, betrek ouders actief hierbij</v>
      </c>
    </row>
    <row r="287" spans="1:2" x14ac:dyDescent="0.2">
      <c r="A287" t="b">
        <v>0</v>
      </c>
      <c r="B287" s="38"/>
    </row>
    <row r="288" spans="1:2" x14ac:dyDescent="0.2">
      <c r="A288" t="b">
        <v>1</v>
      </c>
      <c r="B288" s="35" t="str">
        <f>'Overzicht '!H57</f>
        <v>Laat hem ervaren hoe het voelt als een ander zich gedraagt zoals hij</v>
      </c>
    </row>
    <row r="289" spans="1:2" x14ac:dyDescent="0.2">
      <c r="A289" t="b">
        <v>0</v>
      </c>
      <c r="B289" s="38"/>
    </row>
    <row r="290" spans="1:2" x14ac:dyDescent="0.2">
      <c r="A290" t="b">
        <v>1</v>
      </c>
      <c r="B290" s="35" t="str">
        <f>'Overzicht '!I57</f>
        <v>Rem impulsieve, respectloze reacties af; las een denkpauze in</v>
      </c>
    </row>
    <row r="291" spans="1:2" x14ac:dyDescent="0.2">
      <c r="A291" t="b">
        <v>0</v>
      </c>
      <c r="B291" s="37"/>
    </row>
    <row r="292" spans="1:2" x14ac:dyDescent="0.2">
      <c r="A292" t="b">
        <v>1</v>
      </c>
      <c r="B292" s="35" t="str">
        <f>'Overzicht '!D59</f>
        <v>Help hem hoe hij goed voor zichzelf kan opkomen</v>
      </c>
    </row>
    <row r="293" spans="1:2" x14ac:dyDescent="0.2">
      <c r="A293" t="b">
        <v>0</v>
      </c>
      <c r="B293" s="36"/>
    </row>
    <row r="294" spans="1:2" x14ac:dyDescent="0.2">
      <c r="A294" t="b">
        <v>1</v>
      </c>
      <c r="B294" s="35" t="str">
        <f>'Overzicht '!E59</f>
        <v>Stimuleer om standvastig te blijven, niet over zich heen te laten lopen</v>
      </c>
    </row>
    <row r="295" spans="1:2" x14ac:dyDescent="0.2">
      <c r="A295" t="b">
        <v>0</v>
      </c>
      <c r="B295" s="37"/>
    </row>
    <row r="296" spans="1:2" x14ac:dyDescent="0.2">
      <c r="A296" t="b">
        <v>1</v>
      </c>
      <c r="B296" s="35" t="str">
        <f>'Overzicht '!F59</f>
        <v xml:space="preserve">Geef hem inzicht in de reden van zijn pestgevoeligheid en geef tips </v>
      </c>
    </row>
    <row r="297" spans="1:2" x14ac:dyDescent="0.2">
      <c r="A297" t="b">
        <v>0</v>
      </c>
      <c r="B297" s="37"/>
    </row>
    <row r="298" spans="1:2" x14ac:dyDescent="0.2">
      <c r="A298" t="b">
        <v>1</v>
      </c>
      <c r="B298" s="35" t="str">
        <f>'Overzicht '!G59</f>
        <v>Bied hem gedoseerde bescherming in moeilijke situaties</v>
      </c>
    </row>
    <row r="299" spans="1:2" x14ac:dyDescent="0.2">
      <c r="A299" t="b">
        <v>0</v>
      </c>
      <c r="B299" s="38"/>
    </row>
    <row r="300" spans="1:2" x14ac:dyDescent="0.2">
      <c r="A300" t="b">
        <v>1</v>
      </c>
      <c r="B300" s="35" t="str">
        <f>'Overzicht '!H59</f>
        <v>Geef ruimte aan emoties en leer hem dan hoe hij assertief kan handelen</v>
      </c>
    </row>
    <row r="301" spans="1:2" x14ac:dyDescent="0.2">
      <c r="A301" t="b">
        <v>0</v>
      </c>
      <c r="B301" s="38"/>
    </row>
    <row r="302" spans="1:2" x14ac:dyDescent="0.2">
      <c r="A302" t="b">
        <v>1</v>
      </c>
      <c r="B302" s="35" t="str">
        <f>'Overzicht '!I59</f>
        <v>Help hem op de juiste plek en op de juiste manier zijn gevoelens te uiten</v>
      </c>
    </row>
    <row r="303" spans="1:2" x14ac:dyDescent="0.2">
      <c r="A303" t="b">
        <v>0</v>
      </c>
      <c r="B303" s="37"/>
    </row>
    <row r="304" spans="1:2" x14ac:dyDescent="0.2">
      <c r="A304" t="b">
        <v>1</v>
      </c>
      <c r="B304" s="35" t="str">
        <f>'Overzicht '!D61</f>
        <v>Laat de leerling de mening van een ander samenvatten</v>
      </c>
    </row>
    <row r="305" spans="1:2" x14ac:dyDescent="0.2">
      <c r="A305" t="b">
        <v>0</v>
      </c>
      <c r="B305" s="36"/>
    </row>
    <row r="306" spans="1:2" x14ac:dyDescent="0.2">
      <c r="A306" t="b">
        <v>1</v>
      </c>
      <c r="B306" s="35" t="str">
        <f>'Overzicht '!E61</f>
        <v>Leer hem in een gesprek dat meningen en belangen verschillen</v>
      </c>
    </row>
    <row r="307" spans="1:2" x14ac:dyDescent="0.2">
      <c r="A307" t="b">
        <v>0</v>
      </c>
      <c r="B307" s="37"/>
    </row>
    <row r="308" spans="1:2" x14ac:dyDescent="0.2">
      <c r="A308" t="b">
        <v>1</v>
      </c>
      <c r="B308" s="35" t="str">
        <f>'Overzicht '!F61</f>
        <v>Leer hem signalen van anderen beter te interpreteren</v>
      </c>
    </row>
    <row r="309" spans="1:2" x14ac:dyDescent="0.2">
      <c r="A309" t="b">
        <v>0</v>
      </c>
      <c r="B309" s="37"/>
    </row>
    <row r="310" spans="1:2" x14ac:dyDescent="0.2">
      <c r="A310" t="b">
        <v>1</v>
      </c>
      <c r="B310" s="35" t="str">
        <f>'Overzicht '!G61</f>
        <v>Maak hem bewust  wat zijn gedrag bij een ander oproept (spiegelen)</v>
      </c>
    </row>
    <row r="311" spans="1:2" x14ac:dyDescent="0.2">
      <c r="A311" t="b">
        <v>0</v>
      </c>
      <c r="B311" s="38"/>
    </row>
    <row r="312" spans="1:2" ht="25.5" x14ac:dyDescent="0.2">
      <c r="A312" t="b">
        <v>1</v>
      </c>
      <c r="B312" s="35" t="str">
        <f>'Overzicht '!H61</f>
        <v>Gebruik bekende voorbeeldfiguren om negatieve gevolgen van starheid te tonen</v>
      </c>
    </row>
    <row r="313" spans="1:2" x14ac:dyDescent="0.2">
      <c r="A313" t="b">
        <v>0</v>
      </c>
      <c r="B313" s="38"/>
    </row>
    <row r="314" spans="1:2" x14ac:dyDescent="0.2">
      <c r="A314" t="b">
        <v>1</v>
      </c>
      <c r="B314" s="35" t="str">
        <f>'Overzicht '!I61</f>
        <v>Laat hem een verhaal schrijven vanuit het perspectief van de ander</v>
      </c>
    </row>
    <row r="315" spans="1:2" x14ac:dyDescent="0.2">
      <c r="A315" t="b">
        <v>0</v>
      </c>
      <c r="B315" s="37"/>
    </row>
    <row r="316" spans="1:2" x14ac:dyDescent="0.2">
      <c r="A316" t="b">
        <v>1</v>
      </c>
      <c r="B316" s="35" t="str">
        <f>'Overzicht '!D63</f>
        <v>Stel primaire reacties uit door een verplichte denkpauze in te lassen</v>
      </c>
    </row>
    <row r="317" spans="1:2" x14ac:dyDescent="0.2">
      <c r="A317" t="b">
        <v>0</v>
      </c>
      <c r="B317" s="36"/>
    </row>
    <row r="318" spans="1:2" x14ac:dyDescent="0.2">
      <c r="A318" t="b">
        <v>1</v>
      </c>
      <c r="B318" s="35" t="str">
        <f>'Overzicht '!E63</f>
        <v>Gebruik humor, breng hem gedoseerd zelfspot en zelfkritiek bij</v>
      </c>
    </row>
    <row r="319" spans="1:2" x14ac:dyDescent="0.2">
      <c r="A319" t="b">
        <v>0</v>
      </c>
      <c r="B319" s="37"/>
    </row>
    <row r="320" spans="1:2" x14ac:dyDescent="0.2">
      <c r="A320" t="b">
        <v>1</v>
      </c>
      <c r="B320" s="35" t="str">
        <f>'Overzicht '!F63</f>
        <v>Leg het accent op afkeuring van gedrag en niet van de persoon</v>
      </c>
    </row>
    <row r="321" spans="1:2" x14ac:dyDescent="0.2">
      <c r="A321" t="b">
        <v>0</v>
      </c>
      <c r="B321" s="37"/>
    </row>
    <row r="322" spans="1:2" x14ac:dyDescent="0.2">
      <c r="A322" t="b">
        <v>1</v>
      </c>
      <c r="B322" s="35" t="str">
        <f>'Overzicht '!G63</f>
        <v>Geef correcties zacht of non verbaal en niet merkbaar voor de hele klas</v>
      </c>
    </row>
    <row r="323" spans="1:2" x14ac:dyDescent="0.2">
      <c r="A323" t="b">
        <v>0</v>
      </c>
      <c r="B323" s="38"/>
    </row>
    <row r="324" spans="1:2" x14ac:dyDescent="0.2">
      <c r="A324" t="b">
        <v>1</v>
      </c>
      <c r="B324" s="35" t="str">
        <f>'Overzicht '!H63</f>
        <v>Wees duidelijk dat weglopen uit frustratie gevolgen heeft</v>
      </c>
    </row>
    <row r="325" spans="1:2" x14ac:dyDescent="0.2">
      <c r="A325" t="b">
        <v>0</v>
      </c>
      <c r="B325" s="38"/>
    </row>
    <row r="326" spans="1:2" x14ac:dyDescent="0.2">
      <c r="A326" t="b">
        <v>1</v>
      </c>
      <c r="B326" s="35" t="str">
        <f>'Overzicht '!I63</f>
        <v xml:space="preserve">Geef hulp door aanwijzingen, stimu- leer vooral eigen kracht, oplossing </v>
      </c>
    </row>
    <row r="327" spans="1:2" x14ac:dyDescent="0.2">
      <c r="A327" t="b">
        <v>0</v>
      </c>
      <c r="B327" s="37"/>
    </row>
    <row r="328" spans="1:2" x14ac:dyDescent="0.2">
      <c r="A328" t="b">
        <v>1</v>
      </c>
      <c r="B328" s="35" t="str">
        <f>'Overzicht '!D65</f>
        <v>Koppel hem aan iemand die hulp nodig heeft</v>
      </c>
    </row>
    <row r="329" spans="1:2" x14ac:dyDescent="0.2">
      <c r="A329" t="b">
        <v>0</v>
      </c>
      <c r="B329" s="36"/>
    </row>
    <row r="330" spans="1:2" x14ac:dyDescent="0.2">
      <c r="A330" t="b">
        <v>1</v>
      </c>
      <c r="B330" s="35" t="str">
        <f>'Overzicht '!E65</f>
        <v>Geef hem een klassentaak met gepaste verantwoordelijkheid</v>
      </c>
    </row>
    <row r="331" spans="1:2" x14ac:dyDescent="0.2">
      <c r="A331" t="b">
        <v>0</v>
      </c>
      <c r="B331" s="37"/>
    </row>
    <row r="332" spans="1:2" x14ac:dyDescent="0.2">
      <c r="A332" t="b">
        <v>1</v>
      </c>
      <c r="B332" s="35" t="str">
        <f>'Overzicht '!F65</f>
        <v>Creëer een sfeer in de klas waarin  hulp aan elkaar geaccepteerd wordt</v>
      </c>
    </row>
    <row r="333" spans="1:2" x14ac:dyDescent="0.2">
      <c r="A333" t="b">
        <v>0</v>
      </c>
      <c r="B333" s="37"/>
    </row>
    <row r="334" spans="1:2" x14ac:dyDescent="0.2">
      <c r="A334" t="b">
        <v>1</v>
      </c>
      <c r="B334" s="35" t="str">
        <f>'Overzicht '!G65</f>
        <v>Schakel hem in bij reacties op hulp-vragen van leerlingen aan docent</v>
      </c>
    </row>
    <row r="335" spans="1:2" x14ac:dyDescent="0.2">
      <c r="A335" t="b">
        <v>0</v>
      </c>
      <c r="B335" s="38"/>
    </row>
    <row r="336" spans="1:2" x14ac:dyDescent="0.2">
      <c r="A336" t="b">
        <v>1</v>
      </c>
      <c r="B336" s="35" t="str">
        <f>'Overzicht '!H65</f>
        <v>Laat hem de positieve uitwerking zien van hulp geven / hulp krijgen</v>
      </c>
    </row>
    <row r="337" spans="1:2" x14ac:dyDescent="0.2">
      <c r="A337" t="b">
        <v>0</v>
      </c>
      <c r="B337" s="38"/>
    </row>
    <row r="338" spans="1:2" x14ac:dyDescent="0.2">
      <c r="A338" t="b">
        <v>1</v>
      </c>
      <c r="B338" s="35" t="str">
        <f>'Overzicht '!I65</f>
        <v>Help hem in gesprekken om hulp- signalen van anderen te herkennen</v>
      </c>
    </row>
    <row r="339" spans="1:2" x14ac:dyDescent="0.2">
      <c r="A339" t="b">
        <v>0</v>
      </c>
      <c r="B339" s="37"/>
    </row>
    <row r="340" spans="1:2" x14ac:dyDescent="0.2">
      <c r="A340" t="b">
        <v>1</v>
      </c>
      <c r="B340" s="35" t="str">
        <f>'Overzicht '!D67</f>
        <v>Geef in zijn werkgroepje nadrukkelijk de leiding aan iemand anders</v>
      </c>
    </row>
    <row r="341" spans="1:2" x14ac:dyDescent="0.2">
      <c r="A341" t="b">
        <v>0</v>
      </c>
      <c r="B341" s="36"/>
    </row>
    <row r="342" spans="1:2" x14ac:dyDescent="0.2">
      <c r="A342" t="b">
        <v>1</v>
      </c>
      <c r="B342" s="35" t="str">
        <f>'Overzicht '!E67</f>
        <v>Zet zijn dominantie positief in door verantwoordelijkheid voor bepaalde taak</v>
      </c>
    </row>
    <row r="343" spans="1:2" x14ac:dyDescent="0.2">
      <c r="A343" t="b">
        <v>0</v>
      </c>
      <c r="B343" s="37"/>
    </row>
    <row r="344" spans="1:2" x14ac:dyDescent="0.2">
      <c r="A344" t="b">
        <v>1</v>
      </c>
      <c r="B344" s="35" t="str">
        <f>'Overzicht '!F67</f>
        <v>Prijs hem voor een meegaande opstelling</v>
      </c>
    </row>
    <row r="345" spans="1:2" x14ac:dyDescent="0.2">
      <c r="A345" t="b">
        <v>0</v>
      </c>
      <c r="B345" s="37"/>
    </row>
    <row r="346" spans="1:2" x14ac:dyDescent="0.2">
      <c r="A346" t="b">
        <v>1</v>
      </c>
      <c r="B346" s="35" t="str">
        <f>'Overzicht '!G67</f>
        <v>Kap opmerkingen ten koste van anderen direct af. Negeer het niet</v>
      </c>
    </row>
    <row r="347" spans="1:2" x14ac:dyDescent="0.2">
      <c r="A347" t="b">
        <v>0</v>
      </c>
      <c r="B347" s="38"/>
    </row>
    <row r="348" spans="1:2" x14ac:dyDescent="0.2">
      <c r="A348" t="b">
        <v>1</v>
      </c>
      <c r="B348" s="35" t="str">
        <f>'Overzicht '!H67</f>
        <v>Bescherm klasgenoten tegen te opdringerig gedrag</v>
      </c>
    </row>
    <row r="349" spans="1:2" x14ac:dyDescent="0.2">
      <c r="A349" t="b">
        <v>0</v>
      </c>
      <c r="B349" s="38"/>
    </row>
    <row r="350" spans="1:2" x14ac:dyDescent="0.2">
      <c r="A350" t="b">
        <v>1</v>
      </c>
      <c r="B350" s="35" t="str">
        <f>'Overzicht '!I67</f>
        <v>Rem hem af wanneer hij teveel aan het woord is, liefst op non-verbale wijze</v>
      </c>
    </row>
    <row r="351" spans="1:2" x14ac:dyDescent="0.2">
      <c r="A351" t="b">
        <v>0</v>
      </c>
      <c r="B351" s="37"/>
    </row>
    <row r="352" spans="1:2" x14ac:dyDescent="0.2">
      <c r="A352" t="b">
        <v>1</v>
      </c>
      <c r="B352" s="35" t="str">
        <f>'Overzicht '!D71</f>
        <v>Geef een compliment voor actief lesgedrag</v>
      </c>
    </row>
    <row r="353" spans="1:2" x14ac:dyDescent="0.2">
      <c r="A353" t="b">
        <v>0</v>
      </c>
      <c r="B353" s="36"/>
    </row>
    <row r="354" spans="1:2" x14ac:dyDescent="0.2">
      <c r="A354" t="b">
        <v>1</v>
      </c>
      <c r="B354" s="35" t="str">
        <f>'Overzicht '!E71</f>
        <v>Sta alleen spullen op het bureau toe die met de les te maken hebben</v>
      </c>
    </row>
    <row r="355" spans="1:2" x14ac:dyDescent="0.2">
      <c r="A355" t="b">
        <v>0</v>
      </c>
      <c r="B355" s="37"/>
    </row>
    <row r="356" spans="1:2" x14ac:dyDescent="0.2">
      <c r="A356" t="b">
        <v>1</v>
      </c>
      <c r="B356" s="35" t="str">
        <f>'Overzicht '!F71</f>
        <v>Maak gebruik van een 'stoplicht' om taakgericht werken te bevorderen</v>
      </c>
    </row>
    <row r="357" spans="1:2" x14ac:dyDescent="0.2">
      <c r="A357" t="b">
        <v>0</v>
      </c>
      <c r="B357" s="37"/>
    </row>
    <row r="358" spans="1:2" x14ac:dyDescent="0.2">
      <c r="A358" t="b">
        <v>1</v>
      </c>
      <c r="B358" s="35" t="str">
        <f>'Overzicht '!G71</f>
        <v xml:space="preserve">Help hem met duidelijke taken op gang, blijf bij hem tot hij echt gestart is </v>
      </c>
    </row>
    <row r="359" spans="1:2" x14ac:dyDescent="0.2">
      <c r="A359" t="b">
        <v>0</v>
      </c>
      <c r="B359" s="38"/>
    </row>
    <row r="360" spans="1:2" x14ac:dyDescent="0.2">
      <c r="A360" t="b">
        <v>1</v>
      </c>
      <c r="B360" s="35" t="str">
        <f>'Overzicht '!H71</f>
        <v xml:space="preserve">Loop een paar keer extra langs om hem weer op zijn werk te richten </v>
      </c>
    </row>
    <row r="361" spans="1:2" x14ac:dyDescent="0.2">
      <c r="A361" t="b">
        <v>0</v>
      </c>
      <c r="B361" s="38"/>
    </row>
    <row r="362" spans="1:2" x14ac:dyDescent="0.2">
      <c r="A362" t="b">
        <v>1</v>
      </c>
      <c r="B362" s="35" t="str">
        <f>'Overzicht '!I71</f>
        <v>Spreek ouders aan op steun aan school,door b.v. hulp bij tas inpakken</v>
      </c>
    </row>
    <row r="363" spans="1:2" x14ac:dyDescent="0.2">
      <c r="A363" t="b">
        <v>0</v>
      </c>
      <c r="B363" s="43"/>
    </row>
    <row r="364" spans="1:2" ht="25.5" x14ac:dyDescent="0.2">
      <c r="A364" t="b">
        <v>1</v>
      </c>
      <c r="B364" s="35" t="str">
        <f>'Overzicht '!D73</f>
        <v>Geef precies aan wat je in een bepaalde tijd van hem verwacht aan afgemaakt werk</v>
      </c>
    </row>
    <row r="365" spans="1:2" x14ac:dyDescent="0.2">
      <c r="A365" t="b">
        <v>0</v>
      </c>
      <c r="B365" s="36"/>
    </row>
    <row r="366" spans="1:2" x14ac:dyDescent="0.2">
      <c r="A366" t="b">
        <v>1</v>
      </c>
      <c r="B366" s="35" t="str">
        <f>'Overzicht '!E73</f>
        <v>Bied uitdagende, gevarieerde en motiverende werkopdrachten aan</v>
      </c>
    </row>
    <row r="367" spans="1:2" x14ac:dyDescent="0.2">
      <c r="A367" t="b">
        <v>0</v>
      </c>
      <c r="B367" s="37"/>
    </row>
    <row r="368" spans="1:2" x14ac:dyDescent="0.2">
      <c r="A368" t="b">
        <v>1</v>
      </c>
      <c r="B368" s="35" t="str">
        <f>'Overzicht '!F73</f>
        <v>Geef veel tussentijdse instructie en -feedback, geef opdrachten in delen</v>
      </c>
    </row>
    <row r="369" spans="1:2" x14ac:dyDescent="0.2">
      <c r="A369" t="b">
        <v>0</v>
      </c>
      <c r="B369" s="37"/>
    </row>
    <row r="370" spans="1:2" x14ac:dyDescent="0.2">
      <c r="A370" t="b">
        <v>1</v>
      </c>
      <c r="B370" s="35" t="str">
        <f>'Overzicht '!G73</f>
        <v>Bied afwisseling tussen korte instructie en werkopdrachten</v>
      </c>
    </row>
    <row r="371" spans="1:2" x14ac:dyDescent="0.2">
      <c r="A371" t="b">
        <v>0</v>
      </c>
      <c r="B371" s="38"/>
    </row>
    <row r="372" spans="1:2" x14ac:dyDescent="0.2">
      <c r="A372" t="b">
        <v>1</v>
      </c>
      <c r="B372" s="35" t="str">
        <f>'Overzicht '!H73</f>
        <v>Zoek voor hem naar een geschikte plek in de klas met weinig prikkels</v>
      </c>
    </row>
    <row r="373" spans="1:2" x14ac:dyDescent="0.2">
      <c r="A373" t="b">
        <v>0</v>
      </c>
      <c r="B373" s="38"/>
    </row>
    <row r="374" spans="1:2" x14ac:dyDescent="0.2">
      <c r="A374" t="b">
        <v>1</v>
      </c>
      <c r="B374" s="35" t="str">
        <f>'Overzicht '!I73</f>
        <v>Gebruik concentratie oefeningen, b.v. www.neurocampus.nl/sitemap</v>
      </c>
    </row>
    <row r="375" spans="1:2" x14ac:dyDescent="0.2">
      <c r="A375" t="b">
        <v>0</v>
      </c>
      <c r="B375" s="43"/>
    </row>
    <row r="376" spans="1:2" x14ac:dyDescent="0.2">
      <c r="A376" t="b">
        <v>1</v>
      </c>
      <c r="B376" s="35" t="str">
        <f>'Overzicht '!D75</f>
        <v>Bied instructie zoveel mogelijk gelijktijdig auditief én visueel aan</v>
      </c>
    </row>
    <row r="377" spans="1:2" x14ac:dyDescent="0.2">
      <c r="A377" t="b">
        <v>0</v>
      </c>
      <c r="B377" s="36"/>
    </row>
    <row r="378" spans="1:2" x14ac:dyDescent="0.2">
      <c r="A378" t="b">
        <v>1</v>
      </c>
      <c r="B378" s="35" t="str">
        <f>'Overzicht '!E75</f>
        <v>Leer hem om werklijstjes te maken en af te strepen na voltooiing</v>
      </c>
    </row>
    <row r="379" spans="1:2" x14ac:dyDescent="0.2">
      <c r="A379" t="b">
        <v>0</v>
      </c>
      <c r="B379" s="37"/>
    </row>
    <row r="380" spans="1:2" x14ac:dyDescent="0.2">
      <c r="A380" t="b">
        <v>1</v>
      </c>
      <c r="B380" s="35" t="str">
        <f>'Overzicht '!F75</f>
        <v>Moedig het opschrijven van kernwoorden tijdens instructie aan</v>
      </c>
    </row>
    <row r="381" spans="1:2" x14ac:dyDescent="0.2">
      <c r="A381" t="b">
        <v>0</v>
      </c>
      <c r="B381" s="37"/>
    </row>
    <row r="382" spans="1:2" x14ac:dyDescent="0.2">
      <c r="A382" t="b">
        <v>1</v>
      </c>
      <c r="B382" s="35" t="str">
        <f>'Overzicht '!G75</f>
        <v>Laat hem instructie herhalen in zijn eigen woorden</v>
      </c>
    </row>
    <row r="383" spans="1:2" x14ac:dyDescent="0.2">
      <c r="A383" t="b">
        <v>0</v>
      </c>
      <c r="B383" s="38"/>
    </row>
    <row r="384" spans="1:2" x14ac:dyDescent="0.2">
      <c r="A384" t="b">
        <v>1</v>
      </c>
      <c r="B384" s="35" t="str">
        <f>'Overzicht '!H75</f>
        <v>Geef hem extra oefenmateriaal om de stof eigen te maken</v>
      </c>
    </row>
    <row r="385" spans="1:2" x14ac:dyDescent="0.2">
      <c r="A385" t="b">
        <v>0</v>
      </c>
      <c r="B385" s="38"/>
    </row>
    <row r="386" spans="1:2" x14ac:dyDescent="0.2">
      <c r="A386" t="b">
        <v>1</v>
      </c>
      <c r="B386" s="35" t="str">
        <f>'Overzicht '!I75</f>
        <v>Gebruik geheugenoefeningen, bv www.neurocampus.nl</v>
      </c>
    </row>
    <row r="387" spans="1:2" x14ac:dyDescent="0.2">
      <c r="A387" t="b">
        <v>0</v>
      </c>
      <c r="B387" s="43"/>
    </row>
    <row r="388" spans="1:2" x14ac:dyDescent="0.2">
      <c r="A388" t="b">
        <v>1</v>
      </c>
      <c r="B388" s="35" t="str">
        <f>'Overzicht '!D77</f>
        <v>Bied opdrachten met keuzemogelijkheden aan</v>
      </c>
    </row>
    <row r="389" spans="1:2" x14ac:dyDescent="0.2">
      <c r="A389" t="b">
        <v>0</v>
      </c>
      <c r="B389" s="36"/>
    </row>
    <row r="390" spans="1:2" x14ac:dyDescent="0.2">
      <c r="A390" t="b">
        <v>1</v>
      </c>
      <c r="B390" s="35" t="str">
        <f>'Overzicht '!E77</f>
        <v>Stel een voor hem aantrekkelijke beloning in het vooruitzicht</v>
      </c>
    </row>
    <row r="391" spans="1:2" x14ac:dyDescent="0.2">
      <c r="A391" t="b">
        <v>0</v>
      </c>
      <c r="B391" s="37"/>
    </row>
    <row r="392" spans="1:2" x14ac:dyDescent="0.2">
      <c r="A392" t="b">
        <v>1</v>
      </c>
      <c r="B392" s="35" t="str">
        <f>'Overzicht '!F77</f>
        <v>Verdiep je in zijn leefwereld, passie,  sluit aan bij (beroeps)interesses</v>
      </c>
    </row>
    <row r="393" spans="1:2" x14ac:dyDescent="0.2">
      <c r="A393" t="b">
        <v>0</v>
      </c>
      <c r="B393" s="37"/>
    </row>
    <row r="394" spans="1:2" x14ac:dyDescent="0.2">
      <c r="A394" t="b">
        <v>1</v>
      </c>
      <c r="B394" s="35" t="str">
        <f>'Overzicht '!G77</f>
        <v>Vermijd te moeilijk of te makkelijke taken die tot demotivatie kunnen leiden</v>
      </c>
    </row>
    <row r="395" spans="1:2" x14ac:dyDescent="0.2">
      <c r="A395" t="b">
        <v>0</v>
      </c>
      <c r="B395" s="38"/>
    </row>
    <row r="396" spans="1:2" x14ac:dyDescent="0.2">
      <c r="A396" t="b">
        <v>1</v>
      </c>
      <c r="B396" s="35" t="str">
        <f>'Overzicht '!H77</f>
        <v>Bespreek met hem wat hij kan en zou moeten doen om zijn doelen te bereiken</v>
      </c>
    </row>
    <row r="397" spans="1:2" x14ac:dyDescent="0.2">
      <c r="A397" t="b">
        <v>0</v>
      </c>
      <c r="B397" s="38"/>
    </row>
    <row r="398" spans="1:2" x14ac:dyDescent="0.2">
      <c r="A398" t="b">
        <v>1</v>
      </c>
      <c r="B398" s="35" t="str">
        <f>'Overzicht '!I77</f>
        <v>Wijs hem op zijn talenten en laat hem die inbrengen/-zetten in de les</v>
      </c>
    </row>
    <row r="399" spans="1:2" x14ac:dyDescent="0.2">
      <c r="A399" t="b">
        <v>0</v>
      </c>
      <c r="B399" s="43"/>
    </row>
    <row r="400" spans="1:2" x14ac:dyDescent="0.2">
      <c r="A400" t="b">
        <v>1</v>
      </c>
      <c r="B400" s="35" t="str">
        <f>'Overzicht '!D79</f>
        <v>Betrek hem bij het maken van afspraken over het werk dat af moet</v>
      </c>
    </row>
    <row r="401" spans="1:2" x14ac:dyDescent="0.2">
      <c r="A401" t="b">
        <v>0</v>
      </c>
      <c r="B401" s="36"/>
    </row>
    <row r="402" spans="1:2" x14ac:dyDescent="0.2">
      <c r="A402" t="b">
        <v>1</v>
      </c>
      <c r="B402" s="35" t="str">
        <f>'Overzicht '!E79</f>
        <v>Geef regelmatig aan hoeveel tijd hij nog heeft</v>
      </c>
    </row>
    <row r="403" spans="1:2" x14ac:dyDescent="0.2">
      <c r="A403" t="b">
        <v>0</v>
      </c>
      <c r="B403" s="37"/>
    </row>
    <row r="404" spans="1:2" x14ac:dyDescent="0.2">
      <c r="A404" t="b">
        <v>1</v>
      </c>
      <c r="B404" s="35" t="str">
        <f>'Overzicht '!F79</f>
        <v>Onderzoek de reden van tempo problemen en stem daar op af</v>
      </c>
    </row>
    <row r="405" spans="1:2" x14ac:dyDescent="0.2">
      <c r="A405" t="b">
        <v>0</v>
      </c>
      <c r="B405" s="37"/>
    </row>
    <row r="406" spans="1:2" x14ac:dyDescent="0.2">
      <c r="A406" t="b">
        <v>1</v>
      </c>
      <c r="B406" s="35" t="str">
        <f>'Overzicht '!G79</f>
        <v>Geef desgewenst extra tijd om onzekerheid te voorkomen</v>
      </c>
    </row>
    <row r="407" spans="1:2" x14ac:dyDescent="0.2">
      <c r="A407" t="b">
        <v>0</v>
      </c>
      <c r="B407" s="38"/>
    </row>
    <row r="408" spans="1:2" x14ac:dyDescent="0.2">
      <c r="A408" t="b">
        <v>1</v>
      </c>
      <c r="B408" s="35" t="str">
        <f>'Overzicht '!H79</f>
        <v>Beperk eventueel vermijdende activiteiten</v>
      </c>
    </row>
    <row r="409" spans="1:2" x14ac:dyDescent="0.2">
      <c r="A409" t="b">
        <v>0</v>
      </c>
      <c r="B409" s="38"/>
    </row>
    <row r="410" spans="1:2" x14ac:dyDescent="0.2">
      <c r="A410" t="b">
        <v>1</v>
      </c>
      <c r="B410" s="35" t="str">
        <f>'Overzicht '!I79</f>
        <v xml:space="preserve">Stel eisen aan kwaliteit, accepteer geen slordig, snel afgemaakt werk </v>
      </c>
    </row>
    <row r="411" spans="1:2" x14ac:dyDescent="0.2">
      <c r="A411" t="b">
        <v>0</v>
      </c>
      <c r="B411" s="43"/>
    </row>
    <row r="412" spans="1:2" x14ac:dyDescent="0.2">
      <c r="A412" t="b">
        <v>1</v>
      </c>
      <c r="B412" s="35" t="str">
        <f>'Overzicht '!D81</f>
        <v>Geef aansporingen in je looprondje en benoem eventueel vermijdingsgedrag</v>
      </c>
    </row>
    <row r="413" spans="1:2" x14ac:dyDescent="0.2">
      <c r="A413" t="b">
        <v>0</v>
      </c>
      <c r="B413" s="36"/>
    </row>
    <row r="414" spans="1:2" x14ac:dyDescent="0.2">
      <c r="A414" t="b">
        <v>1</v>
      </c>
      <c r="B414" s="35" t="str">
        <f>'Overzicht '!E81</f>
        <v xml:space="preserve">Help hem met aanwijzingen om door lastige lesonderdelen te komen </v>
      </c>
    </row>
    <row r="415" spans="1:2" x14ac:dyDescent="0.2">
      <c r="A415" t="b">
        <v>0</v>
      </c>
      <c r="B415" s="37"/>
    </row>
    <row r="416" spans="1:2" x14ac:dyDescent="0.2">
      <c r="A416" t="b">
        <v>1</v>
      </c>
      <c r="B416" s="35" t="str">
        <f>'Overzicht '!F81</f>
        <v>Koppel zo nodig een beloning aan een voldoende voltooide opdracht</v>
      </c>
    </row>
    <row r="417" spans="1:2" x14ac:dyDescent="0.2">
      <c r="A417" t="b">
        <v>0</v>
      </c>
      <c r="B417" s="37"/>
    </row>
    <row r="418" spans="1:2" x14ac:dyDescent="0.2">
      <c r="A418" t="b">
        <v>1</v>
      </c>
      <c r="B418" s="35" t="str">
        <f>'Overzicht '!G81</f>
        <v>Geef een compliment als hij volgehouden heeft en niet afgehaakt is</v>
      </c>
    </row>
    <row r="419" spans="1:2" x14ac:dyDescent="0.2">
      <c r="A419" t="b">
        <v>0</v>
      </c>
      <c r="B419" s="38"/>
    </row>
    <row r="420" spans="1:2" x14ac:dyDescent="0.2">
      <c r="A420" t="b">
        <v>1</v>
      </c>
      <c r="B420" s="35" t="str">
        <f>'Overzicht '!H81</f>
        <v xml:space="preserve">Motiveer hem verder te gaan, accepteer geen halfafgemaakt werk </v>
      </c>
    </row>
    <row r="421" spans="1:2" x14ac:dyDescent="0.2">
      <c r="A421" t="b">
        <v>0</v>
      </c>
      <c r="B421" s="38"/>
    </row>
    <row r="422" spans="1:2" x14ac:dyDescent="0.2">
      <c r="A422" t="b">
        <v>1</v>
      </c>
      <c r="B422" s="35" t="str">
        <f>'Overzicht '!I81</f>
        <v>Eis dat het werk af komt, ook al betekent dat  doorwerken na schooltijd</v>
      </c>
    </row>
    <row r="423" spans="1:2" x14ac:dyDescent="0.2">
      <c r="A423" t="b">
        <v>0</v>
      </c>
      <c r="B423" s="43"/>
    </row>
    <row r="424" spans="1:2" x14ac:dyDescent="0.2">
      <c r="A424" t="b">
        <v>1</v>
      </c>
      <c r="B424" s="35" t="str">
        <f>'Overzicht '!D83</f>
        <v>Controleer of huiswerk op de juiste wijze en plaats in de agenda staat</v>
      </c>
    </row>
    <row r="425" spans="1:2" x14ac:dyDescent="0.2">
      <c r="A425" t="b">
        <v>0</v>
      </c>
      <c r="B425" s="36"/>
    </row>
    <row r="426" spans="1:2" x14ac:dyDescent="0.2">
      <c r="A426" t="b">
        <v>1</v>
      </c>
      <c r="B426" s="35" t="str">
        <f>'Overzicht '!E83</f>
        <v>Controleer consequent of huiswerk voldoende gemaakt is</v>
      </c>
    </row>
    <row r="427" spans="1:2" x14ac:dyDescent="0.2">
      <c r="A427" t="b">
        <v>0</v>
      </c>
      <c r="B427" s="37"/>
    </row>
    <row r="428" spans="1:2" x14ac:dyDescent="0.2">
      <c r="A428" t="b">
        <v>1</v>
      </c>
      <c r="B428" s="35" t="str">
        <f>'Overzicht '!F83</f>
        <v>Leg uit waar huiswerk voor dient en dat het geen straf is</v>
      </c>
    </row>
    <row r="429" spans="1:2" x14ac:dyDescent="0.2">
      <c r="A429" t="b">
        <v>0</v>
      </c>
      <c r="B429" s="37"/>
    </row>
    <row r="430" spans="1:2" x14ac:dyDescent="0.2">
      <c r="A430" t="b">
        <v>1</v>
      </c>
      <c r="B430" s="35" t="str">
        <f>'Overzicht '!G83</f>
        <v>Controleer of hij zijn huiswerk in de les verbetert</v>
      </c>
    </row>
    <row r="431" spans="1:2" x14ac:dyDescent="0.2">
      <c r="A431" t="b">
        <v>0</v>
      </c>
      <c r="B431" s="38"/>
    </row>
    <row r="432" spans="1:2" x14ac:dyDescent="0.2">
      <c r="A432" t="b">
        <v>1</v>
      </c>
      <c r="B432" s="35" t="str">
        <f>'Overzicht '!H83</f>
        <v>Geef compliment of beloon als hij het huiswerk goed gedaan heeft</v>
      </c>
    </row>
    <row r="433" spans="1:2" x14ac:dyDescent="0.2">
      <c r="A433" t="b">
        <v>0</v>
      </c>
      <c r="B433" s="38"/>
    </row>
    <row r="434" spans="1:2" x14ac:dyDescent="0.2">
      <c r="A434" t="b">
        <v>1</v>
      </c>
      <c r="B434" s="35" t="str">
        <f>'Overzicht '!I83</f>
        <v>Schakel ouders in bij het oplossen van huiswerkproblemen</v>
      </c>
    </row>
    <row r="435" spans="1:2" x14ac:dyDescent="0.2">
      <c r="A435" t="b">
        <v>0</v>
      </c>
    </row>
    <row r="436" spans="1:2" x14ac:dyDescent="0.2">
      <c r="A436" t="b">
        <v>1</v>
      </c>
      <c r="B436" s="35" t="str">
        <f>'Overzicht '!D85</f>
        <v>Laat werk overmaken tot  het  volgens de afspraak verzorgd is</v>
      </c>
    </row>
    <row r="437" spans="1:2" x14ac:dyDescent="0.2">
      <c r="A437" t="b">
        <v>0</v>
      </c>
      <c r="B437" s="36"/>
    </row>
    <row r="438" spans="1:2" x14ac:dyDescent="0.2">
      <c r="A438" t="b">
        <v>1</v>
      </c>
      <c r="B438" s="35" t="str">
        <f>'Overzicht '!E85</f>
        <v>Onderzoek of motorische ondersteuning noodzakelijk is</v>
      </c>
    </row>
    <row r="439" spans="1:2" x14ac:dyDescent="0.2">
      <c r="A439" t="b">
        <v>0</v>
      </c>
      <c r="B439" s="37"/>
    </row>
    <row r="440" spans="1:2" x14ac:dyDescent="0.2">
      <c r="A440" t="b">
        <v>1</v>
      </c>
      <c r="B440" s="35" t="str">
        <f>'Overzicht '!F85</f>
        <v>Rem het werktempo af als hij te oppervlakkig of te slordig werkt</v>
      </c>
    </row>
    <row r="441" spans="1:2" x14ac:dyDescent="0.2">
      <c r="A441" t="b">
        <v>0</v>
      </c>
      <c r="B441" s="37"/>
    </row>
    <row r="442" spans="1:2" x14ac:dyDescent="0.2">
      <c r="A442" t="b">
        <v>1</v>
      </c>
      <c r="B442" s="35" t="str">
        <f>'Overzicht '!G85</f>
        <v>Geef een compliment als werk op een nette manier verzorgd wordt</v>
      </c>
    </row>
    <row r="443" spans="1:2" x14ac:dyDescent="0.2">
      <c r="A443" t="b">
        <v>0</v>
      </c>
      <c r="B443" s="38"/>
    </row>
    <row r="444" spans="1:2" x14ac:dyDescent="0.2">
      <c r="A444" t="b">
        <v>1</v>
      </c>
      <c r="B444" s="35" t="str">
        <f>'Overzicht '!H85</f>
        <v>Bied werken op een laptop aan bij ernstige schrijfproblemen</v>
      </c>
    </row>
    <row r="445" spans="1:2" x14ac:dyDescent="0.2">
      <c r="A445" t="b">
        <v>0</v>
      </c>
      <c r="B445" s="38"/>
    </row>
    <row r="446" spans="1:2" x14ac:dyDescent="0.2">
      <c r="A446" t="b">
        <v>1</v>
      </c>
      <c r="B446" s="35" t="str">
        <f>'Overzicht '!I85</f>
        <v>Accepteer geen krassen, tekeningen  geef daarvoor ruimte op apart vel</v>
      </c>
    </row>
    <row r="447" spans="1:2" x14ac:dyDescent="0.2">
      <c r="A447" t="b">
        <v>0</v>
      </c>
    </row>
    <row r="448" spans="1:2" x14ac:dyDescent="0.2">
      <c r="A448" t="b">
        <v>1</v>
      </c>
      <c r="B448" s="35" t="str">
        <f>'Overzicht '!D87</f>
        <v>Pas de opbouw  toe: voordoen, samen doen, alleen doen</v>
      </c>
    </row>
    <row r="449" spans="1:2" x14ac:dyDescent="0.2">
      <c r="A449" t="b">
        <v>0</v>
      </c>
      <c r="B449" s="36"/>
    </row>
    <row r="450" spans="1:2" x14ac:dyDescent="0.2">
      <c r="A450" t="b">
        <v>1</v>
      </c>
      <c r="B450" s="35" t="str">
        <f>'Overzicht '!E87</f>
        <v>Dring eerst aan op een eigen poging; ga niet direct helpen</v>
      </c>
    </row>
    <row r="451" spans="1:2" x14ac:dyDescent="0.2">
      <c r="A451" t="b">
        <v>0</v>
      </c>
      <c r="B451" s="37"/>
    </row>
    <row r="452" spans="1:2" x14ac:dyDescent="0.2">
      <c r="A452" t="b">
        <v>1</v>
      </c>
      <c r="B452" s="35" t="str">
        <f>'Overzicht '!F87</f>
        <v>Stimuleer het stellen van een gerichte vraag i.p.v. 'Ik kan het niet'</v>
      </c>
    </row>
    <row r="453" spans="1:2" x14ac:dyDescent="0.2">
      <c r="A453" t="b">
        <v>0</v>
      </c>
      <c r="B453" s="37"/>
    </row>
    <row r="454" spans="1:2" x14ac:dyDescent="0.2">
      <c r="A454" t="b">
        <v>1</v>
      </c>
      <c r="B454" s="35" t="str">
        <f>'Overzicht '!G87</f>
        <v>Stimuleer hem om eerst bronnen te raadplegen, voor hij je hulp vraagt</v>
      </c>
    </row>
    <row r="455" spans="1:2" x14ac:dyDescent="0.2">
      <c r="A455" t="b">
        <v>0</v>
      </c>
      <c r="B455" s="38"/>
    </row>
    <row r="456" spans="1:2" x14ac:dyDescent="0.2">
      <c r="A456" t="b">
        <v>1</v>
      </c>
      <c r="B456" s="35" t="str">
        <f>'Overzicht '!H87</f>
        <v>Stel een grens aan het aantal keren per les dat hij om hulp mag vragen</v>
      </c>
    </row>
    <row r="457" spans="1:2" x14ac:dyDescent="0.2">
      <c r="A457" t="b">
        <v>0</v>
      </c>
      <c r="B457" s="38"/>
    </row>
    <row r="458" spans="1:2" x14ac:dyDescent="0.2">
      <c r="A458" t="b">
        <v>1</v>
      </c>
      <c r="B458" s="35" t="str">
        <f>'Overzicht '!I87</f>
        <v>Overleg ook met ouders om eventueel 'pamperen'  te verminderen</v>
      </c>
    </row>
    <row r="459" spans="1:2" x14ac:dyDescent="0.2">
      <c r="A459" t="b">
        <v>0</v>
      </c>
    </row>
    <row r="460" spans="1:2" x14ac:dyDescent="0.2">
      <c r="A460" t="b">
        <v>1</v>
      </c>
      <c r="B460" s="35" t="str">
        <f>'Overzicht '!D89</f>
        <v>Geef een compliment als hij zonder extra instructie kan werken</v>
      </c>
    </row>
    <row r="461" spans="1:2" x14ac:dyDescent="0.2">
      <c r="A461" t="b">
        <v>0</v>
      </c>
      <c r="B461" s="36"/>
    </row>
    <row r="462" spans="1:2" x14ac:dyDescent="0.2">
      <c r="A462" t="b">
        <v>1</v>
      </c>
      <c r="B462" s="35" t="str">
        <f>'Overzicht '!E89</f>
        <v>Houd de concentratie tijdens de uitleg in de gaten; haal hem erbij</v>
      </c>
    </row>
    <row r="463" spans="1:2" x14ac:dyDescent="0.2">
      <c r="A463" t="b">
        <v>0</v>
      </c>
      <c r="B463" s="37"/>
    </row>
    <row r="464" spans="1:2" ht="25.5" x14ac:dyDescent="0.2">
      <c r="A464" t="b">
        <v>1</v>
      </c>
      <c r="B464" s="35" t="str">
        <f>'Overzicht '!F89</f>
        <v>Ga na of instructie geland is door hem die te laten herhalen in zijn eigen woorden</v>
      </c>
    </row>
    <row r="465" spans="1:2" x14ac:dyDescent="0.2">
      <c r="A465" t="b">
        <v>0</v>
      </c>
      <c r="B465" s="37"/>
    </row>
    <row r="466" spans="1:2" x14ac:dyDescent="0.2">
      <c r="A466" t="b">
        <v>1</v>
      </c>
      <c r="B466" s="35" t="str">
        <f>'Overzicht '!G89</f>
        <v>Deel instructie op in korte, overzichtelijke stukken</v>
      </c>
    </row>
    <row r="467" spans="1:2" x14ac:dyDescent="0.2">
      <c r="A467" t="b">
        <v>0</v>
      </c>
      <c r="B467" s="38"/>
    </row>
    <row r="468" spans="1:2" x14ac:dyDescent="0.2">
      <c r="A468" t="b">
        <v>1</v>
      </c>
      <c r="B468" s="35" t="str">
        <f>'Overzicht '!H89</f>
        <v>Laat hem gemaakte afspraken herhalen; herinner hem anders eraan</v>
      </c>
    </row>
    <row r="469" spans="1:2" x14ac:dyDescent="0.2">
      <c r="A469" t="b">
        <v>0</v>
      </c>
      <c r="B469" s="38"/>
    </row>
    <row r="470" spans="1:2" x14ac:dyDescent="0.2">
      <c r="A470" t="b">
        <v>1</v>
      </c>
      <c r="B470" s="35" t="str">
        <f>'Overzicht '!I89</f>
        <v>Koppel een maatje aan een leerling met een grote instructiebehoefte</v>
      </c>
    </row>
    <row r="471" spans="1:2" x14ac:dyDescent="0.2">
      <c r="A471" t="b">
        <v>0</v>
      </c>
    </row>
    <row r="472" spans="1:2" x14ac:dyDescent="0.2">
      <c r="A472" t="b">
        <v>1</v>
      </c>
      <c r="B472" s="35" t="str">
        <f>'Overzicht '!D91</f>
        <v>Help hem op weg met zijn werk en leer hem hoe een tijdschema werkt</v>
      </c>
    </row>
    <row r="473" spans="1:2" x14ac:dyDescent="0.2">
      <c r="A473" t="b">
        <v>0</v>
      </c>
      <c r="B473" s="36"/>
    </row>
    <row r="474" spans="1:2" x14ac:dyDescent="0.2">
      <c r="A474" t="b">
        <v>1</v>
      </c>
      <c r="B474" s="35" t="str">
        <f>'Overzicht '!E91</f>
        <v>Laat hem plannen in zijn agenda  wanneer hij welk (huis)werk maakt</v>
      </c>
    </row>
    <row r="475" spans="1:2" x14ac:dyDescent="0.2">
      <c r="A475" t="b">
        <v>0</v>
      </c>
      <c r="B475" s="37"/>
    </row>
    <row r="476" spans="1:2" x14ac:dyDescent="0.2">
      <c r="A476" t="b">
        <v>1</v>
      </c>
      <c r="B476" s="35" t="str">
        <f>'Overzicht '!F91</f>
        <v>Houd samen met hem bij hoe vaak hij op tijd / te laat aanwezig is</v>
      </c>
    </row>
    <row r="477" spans="1:2" x14ac:dyDescent="0.2">
      <c r="A477" t="b">
        <v>0</v>
      </c>
      <c r="B477" s="37"/>
    </row>
    <row r="478" spans="1:2" x14ac:dyDescent="0.2">
      <c r="A478" t="b">
        <v>1</v>
      </c>
      <c r="B478" s="35" t="str">
        <f>'Overzicht '!G91</f>
        <v>Help hem om een overzicht te maken van de taken in jouw lesuur</v>
      </c>
    </row>
    <row r="479" spans="1:2" x14ac:dyDescent="0.2">
      <c r="A479" t="b">
        <v>0</v>
      </c>
      <c r="B479" s="38"/>
    </row>
    <row r="480" spans="1:2" x14ac:dyDescent="0.2">
      <c r="A480" t="b">
        <v>1</v>
      </c>
      <c r="B480" s="35" t="str">
        <f>'Overzicht '!H91</f>
        <v xml:space="preserve">Help hem hoe hij stapsgewijs werk in schrift of map logisch kan ordenen </v>
      </c>
    </row>
    <row r="481" spans="1:2" x14ac:dyDescent="0.2">
      <c r="A481" t="b">
        <v>0</v>
      </c>
      <c r="B481" s="38"/>
    </row>
    <row r="482" spans="1:2" x14ac:dyDescent="0.2">
      <c r="A482" t="b">
        <v>1</v>
      </c>
      <c r="B482" s="35" t="str">
        <f>'Overzicht '!I91</f>
        <v>Bespreek vooraf wat hij de volgende dag mee moet nemen</v>
      </c>
    </row>
    <row r="483" spans="1:2" x14ac:dyDescent="0.2">
      <c r="A483" t="b">
        <v>0</v>
      </c>
    </row>
    <row r="484" spans="1:2" x14ac:dyDescent="0.2">
      <c r="A484" t="b">
        <v>1</v>
      </c>
      <c r="B484" s="35" t="str">
        <f>'Overzicht '!D95</f>
        <v>Laat hem instructie herhalen om te controleren of hij het begrepen heeft</v>
      </c>
    </row>
    <row r="485" spans="1:2" x14ac:dyDescent="0.2">
      <c r="A485" t="b">
        <v>0</v>
      </c>
      <c r="B485" s="36"/>
    </row>
    <row r="486" spans="1:2" x14ac:dyDescent="0.2">
      <c r="A486" t="b">
        <v>1</v>
      </c>
      <c r="B486" s="35" t="str">
        <f>'Overzicht '!E95</f>
        <v>Bied bijles, extra hulp of passender onderwijs; schakel ouders daarbij in</v>
      </c>
    </row>
    <row r="487" spans="1:2" x14ac:dyDescent="0.2">
      <c r="A487" t="b">
        <v>0</v>
      </c>
      <c r="B487" s="37"/>
    </row>
    <row r="488" spans="1:2" x14ac:dyDescent="0.2">
      <c r="A488" t="b">
        <v>1</v>
      </c>
      <c r="B488" s="35" t="str">
        <f>'Overzicht '!F95</f>
        <v>Bied  compenserende opdrachten aan om succeservaringen op te doen</v>
      </c>
    </row>
    <row r="489" spans="1:2" x14ac:dyDescent="0.2">
      <c r="A489" t="b">
        <v>0</v>
      </c>
      <c r="B489" s="37"/>
    </row>
    <row r="490" spans="1:2" ht="25.5" x14ac:dyDescent="0.2">
      <c r="A490" t="b">
        <v>1</v>
      </c>
      <c r="B490" s="35" t="str">
        <f>'Overzicht '!G95</f>
        <v>Let op signalen van vermijdings- of druk gedrag als teken van onder-/overvraging</v>
      </c>
    </row>
    <row r="491" spans="1:2" x14ac:dyDescent="0.2">
      <c r="A491" t="b">
        <v>0</v>
      </c>
      <c r="B491" s="38"/>
    </row>
    <row r="492" spans="1:2" x14ac:dyDescent="0.2">
      <c r="A492" t="b">
        <v>1</v>
      </c>
      <c r="B492" s="35" t="str">
        <f>'Overzicht '!H95</f>
        <v>Geef vrijstelling van onderdelen om blokkerende frustratie te voorkomen</v>
      </c>
    </row>
    <row r="493" spans="1:2" x14ac:dyDescent="0.2">
      <c r="A493" t="b">
        <v>0</v>
      </c>
      <c r="B493" s="38"/>
    </row>
    <row r="494" spans="1:2" x14ac:dyDescent="0.2">
      <c r="A494" t="b">
        <v>1</v>
      </c>
      <c r="B494" s="35" t="str">
        <f>'Overzicht '!I95</f>
        <v>Geef boeiend, uitdagend les, aan leerniveau en leerstijl aangepast</v>
      </c>
    </row>
    <row r="495" spans="1:2" x14ac:dyDescent="0.2">
      <c r="A495" t="b">
        <v>0</v>
      </c>
      <c r="B495" s="43"/>
    </row>
    <row r="496" spans="1:2" x14ac:dyDescent="0.2">
      <c r="A496" t="b">
        <v>1</v>
      </c>
      <c r="B496" s="35" t="str">
        <f>'Overzicht '!D97</f>
        <v>Bied extra instructie- en verwerkingstijd aan, en extra taalhulp</v>
      </c>
    </row>
    <row r="497" spans="1:2" x14ac:dyDescent="0.2">
      <c r="A497" t="b">
        <v>0</v>
      </c>
      <c r="B497" s="36"/>
    </row>
    <row r="498" spans="1:2" x14ac:dyDescent="0.2">
      <c r="A498" t="b">
        <v>1</v>
      </c>
      <c r="B498" s="35" t="str">
        <f>'Overzicht '!E97</f>
        <v>Sta hulpmiddelen toe zoals spellingscontrole, woordenboek</v>
      </c>
    </row>
    <row r="499" spans="1:2" x14ac:dyDescent="0.2">
      <c r="A499" t="b">
        <v>0</v>
      </c>
      <c r="B499" s="37"/>
    </row>
    <row r="500" spans="1:2" x14ac:dyDescent="0.2">
      <c r="A500" t="b">
        <v>1</v>
      </c>
      <c r="B500" s="35" t="str">
        <f>'Overzicht '!F97</f>
        <v>Laat de leerling veel herhalen, b.v. in RT lessen of eigen programma</v>
      </c>
    </row>
    <row r="501" spans="1:2" x14ac:dyDescent="0.2">
      <c r="A501" t="b">
        <v>0</v>
      </c>
      <c r="B501" s="37"/>
    </row>
    <row r="502" spans="1:2" x14ac:dyDescent="0.2">
      <c r="A502" t="b">
        <v>1</v>
      </c>
      <c r="B502" s="35" t="str">
        <f>'Overzicht '!G97</f>
        <v>Bied instructie op meerdere wijzen aan (verbaal, visueel, motorisch)</v>
      </c>
    </row>
    <row r="503" spans="1:2" x14ac:dyDescent="0.2">
      <c r="A503" t="b">
        <v>0</v>
      </c>
      <c r="B503" s="38"/>
    </row>
    <row r="504" spans="1:2" x14ac:dyDescent="0.2">
      <c r="A504" t="b">
        <v>1</v>
      </c>
      <c r="B504" s="35" t="str">
        <f>'Overzicht '!H97</f>
        <v>Laat taalspelletjes op de computer doen, bv op www.neurocampus.nl</v>
      </c>
    </row>
    <row r="505" spans="1:2" x14ac:dyDescent="0.2">
      <c r="A505" t="b">
        <v>0</v>
      </c>
      <c r="B505" s="38"/>
    </row>
    <row r="506" spans="1:2" x14ac:dyDescent="0.2">
      <c r="A506" t="b">
        <v>1</v>
      </c>
      <c r="B506" s="35" t="str">
        <f>'Overzicht '!I97</f>
        <v>Bied aangepaste stof aan, pas op voor over- dan wel ondervragen</v>
      </c>
    </row>
    <row r="507" spans="1:2" x14ac:dyDescent="0.2">
      <c r="A507" t="b">
        <v>0</v>
      </c>
      <c r="B507" s="43"/>
    </row>
    <row r="508" spans="1:2" x14ac:dyDescent="0.2">
      <c r="A508" t="b">
        <v>1</v>
      </c>
      <c r="B508" s="35" t="str">
        <f>'Overzicht '!D99</f>
        <v>Laat hem een minimaal afgesproken tijd lezen</v>
      </c>
    </row>
    <row r="509" spans="1:2" x14ac:dyDescent="0.2">
      <c r="A509" t="b">
        <v>0</v>
      </c>
      <c r="B509" s="36"/>
    </row>
    <row r="510" spans="1:2" x14ac:dyDescent="0.2">
      <c r="A510" t="b">
        <v>1</v>
      </c>
      <c r="B510" s="35" t="str">
        <f>'Overzicht '!E99</f>
        <v>Bied extra faciliteiten aan: extra tijd, Daisyspeler, Kurzweil, Readingpen</v>
      </c>
    </row>
    <row r="511" spans="1:2" x14ac:dyDescent="0.2">
      <c r="A511" t="b">
        <v>0</v>
      </c>
      <c r="B511" s="37"/>
    </row>
    <row r="512" spans="1:2" x14ac:dyDescent="0.2">
      <c r="A512" t="b">
        <v>1</v>
      </c>
      <c r="B512" s="35" t="str">
        <f>'Overzicht '!F99</f>
        <v>Spreek af dat de leerling op school en thuis op vaststaande tijden leest</v>
      </c>
    </row>
    <row r="513" spans="1:2" x14ac:dyDescent="0.2">
      <c r="A513" t="b">
        <v>0</v>
      </c>
      <c r="B513" s="37"/>
    </row>
    <row r="514" spans="1:2" x14ac:dyDescent="0.2">
      <c r="A514" t="b">
        <v>1</v>
      </c>
      <c r="B514" s="35" t="str">
        <f>'Overzicht '!G99</f>
        <v>Zet in op uitbreiding woordenschat als basis van de taal (Poster/Ralfi)</v>
      </c>
    </row>
    <row r="515" spans="1:2" x14ac:dyDescent="0.2">
      <c r="A515" t="b">
        <v>0</v>
      </c>
      <c r="B515" s="38"/>
    </row>
    <row r="516" spans="1:2" x14ac:dyDescent="0.2">
      <c r="A516" t="b">
        <v>1</v>
      </c>
      <c r="B516" s="35" t="str">
        <f>'Overzicht '!H99</f>
        <v>Laat hem een mondelinge samenvatting geven van het gelezene</v>
      </c>
    </row>
    <row r="517" spans="1:2" x14ac:dyDescent="0.2">
      <c r="A517" t="b">
        <v>0</v>
      </c>
      <c r="B517" s="38"/>
    </row>
    <row r="518" spans="1:2" x14ac:dyDescent="0.2">
      <c r="A518" t="b">
        <v>1</v>
      </c>
      <c r="B518" s="35" t="str">
        <f>'Overzicht '!I99</f>
        <v>Voorkom overbodige stress door onverwachte beurten</v>
      </c>
    </row>
    <row r="519" spans="1:2" x14ac:dyDescent="0.2">
      <c r="A519" t="b">
        <v>0</v>
      </c>
      <c r="B519" s="43"/>
    </row>
    <row r="520" spans="1:2" x14ac:dyDescent="0.2">
      <c r="A520" t="b">
        <v>1</v>
      </c>
      <c r="B520" s="35" t="str">
        <f>'Overzicht '!D101</f>
        <v>Bied extra instructie- en verwerkingstijd aan, en extra rekenhulp</v>
      </c>
    </row>
    <row r="521" spans="1:2" x14ac:dyDescent="0.2">
      <c r="A521" t="b">
        <v>0</v>
      </c>
      <c r="B521" s="36"/>
    </row>
    <row r="522" spans="1:2" x14ac:dyDescent="0.2">
      <c r="A522" t="b">
        <v>1</v>
      </c>
      <c r="B522" s="35" t="str">
        <f>'Overzicht '!E101</f>
        <v>Sta hulpmiddelen toe zoals reken- machine, kladpapier, computer</v>
      </c>
    </row>
    <row r="523" spans="1:2" x14ac:dyDescent="0.2">
      <c r="A523" t="b">
        <v>0</v>
      </c>
      <c r="B523" s="37"/>
    </row>
    <row r="524" spans="1:2" x14ac:dyDescent="0.2">
      <c r="A524" t="b">
        <v>1</v>
      </c>
      <c r="B524" s="35" t="str">
        <f>'Overzicht '!F101</f>
        <v>Laat de leerling veel herhalen, b.v. in RT lessen of eigen programma</v>
      </c>
    </row>
    <row r="525" spans="1:2" x14ac:dyDescent="0.2">
      <c r="A525" t="b">
        <v>0</v>
      </c>
      <c r="B525" s="37"/>
    </row>
    <row r="526" spans="1:2" x14ac:dyDescent="0.2">
      <c r="A526" t="b">
        <v>1</v>
      </c>
      <c r="B526" s="35" t="str">
        <f>'Overzicht '!G101</f>
        <v>Bied instructie op meerdere wijzen aan (verbaal, visueel, motorisch)</v>
      </c>
    </row>
    <row r="527" spans="1:2" x14ac:dyDescent="0.2">
      <c r="A527" t="b">
        <v>0</v>
      </c>
      <c r="B527" s="38"/>
    </row>
    <row r="528" spans="1:2" x14ac:dyDescent="0.2">
      <c r="A528" t="b">
        <v>1</v>
      </c>
      <c r="B528" s="35" t="str">
        <f>'Overzicht '!H101</f>
        <v>Laat rekenspelletjes op de computer doen, b.v. op www.neurocampus.nl</v>
      </c>
    </row>
    <row r="529" spans="1:2" x14ac:dyDescent="0.2">
      <c r="A529" t="b">
        <v>0</v>
      </c>
      <c r="B529" s="38"/>
    </row>
    <row r="530" spans="1:2" x14ac:dyDescent="0.2">
      <c r="A530" t="b">
        <v>1</v>
      </c>
      <c r="B530" s="35" t="str">
        <f>'Overzicht '!I101</f>
        <v>Voorkom overbodige stress door onverwachte beurten</v>
      </c>
    </row>
    <row r="531" spans="1:2" x14ac:dyDescent="0.2">
      <c r="A531" t="b">
        <v>0</v>
      </c>
      <c r="B531" s="43"/>
    </row>
    <row r="532" spans="1:2" x14ac:dyDescent="0.2">
      <c r="A532" t="b">
        <v>1</v>
      </c>
      <c r="B532" s="35" t="str">
        <f>'Overzicht '!D103</f>
        <v>Moedig hem aan te puzzelen (computer) en te knutselen</v>
      </c>
    </row>
    <row r="533" spans="1:2" x14ac:dyDescent="0.2">
      <c r="A533" t="b">
        <v>0</v>
      </c>
      <c r="B533" s="36"/>
    </row>
    <row r="534" spans="1:2" x14ac:dyDescent="0.2">
      <c r="A534" t="b">
        <v>1</v>
      </c>
      <c r="B534" s="35" t="str">
        <f>'Overzicht '!E103</f>
        <v>Bedenk samen met hem welke aanpassingen hij nodig heeft</v>
      </c>
    </row>
    <row r="535" spans="1:2" x14ac:dyDescent="0.2">
      <c r="A535" t="b">
        <v>0</v>
      </c>
      <c r="B535" s="37"/>
    </row>
    <row r="536" spans="1:2" x14ac:dyDescent="0.2">
      <c r="A536" t="b">
        <v>1</v>
      </c>
      <c r="B536" s="35" t="str">
        <f>'Overzicht '!F103</f>
        <v>Laat hem niet te veel schrijven, maak gebruik van een computer</v>
      </c>
    </row>
    <row r="537" spans="1:2" x14ac:dyDescent="0.2">
      <c r="A537" t="b">
        <v>0</v>
      </c>
      <c r="B537" s="37"/>
    </row>
    <row r="538" spans="1:2" x14ac:dyDescent="0.2">
      <c r="A538" t="b">
        <v>1</v>
      </c>
      <c r="B538" s="35" t="str">
        <f>'Overzicht '!G103</f>
        <v>Zoek nadrukkelijk naar compenserende talenten</v>
      </c>
    </row>
    <row r="539" spans="1:2" x14ac:dyDescent="0.2">
      <c r="A539" t="b">
        <v>0</v>
      </c>
      <c r="B539" s="38"/>
    </row>
    <row r="540" spans="1:2" x14ac:dyDescent="0.2">
      <c r="A540" t="b">
        <v>1</v>
      </c>
      <c r="B540" s="35" t="str">
        <f>'Overzicht '!H103</f>
        <v>Overleg met hem welke informatie er aan de klas gegeven wordt</v>
      </c>
    </row>
    <row r="541" spans="1:2" x14ac:dyDescent="0.2">
      <c r="A541" t="b">
        <v>0</v>
      </c>
      <c r="B541" s="38"/>
    </row>
    <row r="542" spans="1:2" x14ac:dyDescent="0.2">
      <c r="A542" t="b">
        <v>1</v>
      </c>
      <c r="B542" s="35" t="str">
        <f>'Overzicht '!I103</f>
        <v>Voorkom overbodige stress in gym-lessen en bij handvaardigheid</v>
      </c>
    </row>
    <row r="543" spans="1:2" x14ac:dyDescent="0.2">
      <c r="A543" t="b">
        <v>0</v>
      </c>
      <c r="B543" s="43"/>
    </row>
    <row r="544" spans="1:2" x14ac:dyDescent="0.2">
      <c r="A544" t="b">
        <v>1</v>
      </c>
      <c r="B544" s="35" t="str">
        <f>'Overzicht '!D105</f>
        <v>Maak gebruik van oefeningen bv. op www.neurocampus.nl</v>
      </c>
    </row>
    <row r="545" spans="1:2" x14ac:dyDescent="0.2">
      <c r="A545" t="b">
        <v>0</v>
      </c>
      <c r="B545" s="36"/>
    </row>
    <row r="546" spans="1:2" x14ac:dyDescent="0.2">
      <c r="A546" t="b">
        <v>1</v>
      </c>
      <c r="B546" s="35" t="str">
        <f>'Overzicht '!E105</f>
        <v>Help hem bij zich oriënteren in ruimte en tijd (plattegrond / schema)</v>
      </c>
    </row>
    <row r="547" spans="1:2" x14ac:dyDescent="0.2">
      <c r="A547" t="b">
        <v>0</v>
      </c>
      <c r="B547" s="37"/>
    </row>
    <row r="548" spans="1:2" x14ac:dyDescent="0.2">
      <c r="A548" t="b">
        <v>1</v>
      </c>
      <c r="B548" s="35" t="str">
        <f>'Overzicht '!F105</f>
        <v>Help hem om b.v. een klassen-plattegrond te maken</v>
      </c>
    </row>
    <row r="549" spans="1:2" x14ac:dyDescent="0.2">
      <c r="A549" t="b">
        <v>0</v>
      </c>
      <c r="B549" s="37"/>
    </row>
    <row r="550" spans="1:2" x14ac:dyDescent="0.2">
      <c r="A550" t="b">
        <v>1</v>
      </c>
      <c r="B550" s="35" t="str">
        <f>'Overzicht '!G105</f>
        <v>Visualiseer tijd d.m.v. een tijdlijn</v>
      </c>
    </row>
    <row r="551" spans="1:2" x14ac:dyDescent="0.2">
      <c r="A551" t="b">
        <v>0</v>
      </c>
      <c r="B551" s="38"/>
    </row>
    <row r="552" spans="1:2" x14ac:dyDescent="0.2">
      <c r="A552" t="b">
        <v>1</v>
      </c>
      <c r="B552" s="35" t="str">
        <f>'Overzicht '!H105</f>
        <v>Laat hem zien dat een werkschema helpt bij het krijgen van overzicht</v>
      </c>
    </row>
    <row r="553" spans="1:2" x14ac:dyDescent="0.2">
      <c r="A553" t="b">
        <v>0</v>
      </c>
      <c r="B553" s="38"/>
    </row>
    <row r="554" spans="1:2" x14ac:dyDescent="0.2">
      <c r="A554" t="b">
        <v>1</v>
      </c>
      <c r="B554" s="35" t="str">
        <f>'Overzicht '!I105</f>
        <v>Train begrippen als voor/ achter/ naast/ na b.v. in de gymzaal</v>
      </c>
    </row>
    <row r="555" spans="1:2" x14ac:dyDescent="0.2">
      <c r="A555" t="b">
        <v>0</v>
      </c>
    </row>
    <row r="596" spans="2:2" x14ac:dyDescent="0.2">
      <c r="B596" s="35"/>
    </row>
    <row r="597" spans="2:2" x14ac:dyDescent="0.2">
      <c r="B597" s="38"/>
    </row>
    <row r="598" spans="2:2" x14ac:dyDescent="0.2">
      <c r="B598" s="35"/>
    </row>
  </sheetData>
  <customSheetViews>
    <customSheetView guid="{B50381DA-06DA-4286-99A4-CB6DE67AD1EB}" showPageBreaks="1" state="hidden">
      <selection activeCell="B520" sqref="B520"/>
    </customSheetView>
  </customSheetViews>
  <mergeCells count="1">
    <mergeCell ref="A2:B2"/>
  </mergeCells>
  <phoneticPr fontId="0"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5">
    <tabColor indexed="52"/>
    <pageSetUpPr autoPageBreaks="0"/>
  </sheetPr>
  <dimension ref="A1:GL68"/>
  <sheetViews>
    <sheetView showGridLines="0" showZeros="0" topLeftCell="A2" zoomScale="90" workbookViewId="0">
      <pane xSplit="1" ySplit="2" topLeftCell="B4" activePane="bottomRight" state="frozen"/>
      <selection activeCell="A2" sqref="A2"/>
      <selection pane="topRight" activeCell="B2" sqref="B2"/>
      <selection pane="bottomLeft" activeCell="A4" sqref="A4"/>
      <selection pane="bottomRight" activeCell="C3" sqref="C3:D3"/>
    </sheetView>
  </sheetViews>
  <sheetFormatPr defaultColWidth="0" defaultRowHeight="12.75" zeroHeight="1" x14ac:dyDescent="0.2"/>
  <cols>
    <col min="1" max="1" width="28.42578125" customWidth="1"/>
    <col min="2" max="2" width="3.7109375" customWidth="1"/>
    <col min="3" max="3" width="3.7109375" hidden="1" customWidth="1"/>
    <col min="4" max="4" width="10.85546875" hidden="1" customWidth="1"/>
    <col min="5" max="10" width="19.7109375" customWidth="1"/>
    <col min="11" max="11" width="3.7109375" customWidth="1"/>
    <col min="12" max="12" width="3.7109375" hidden="1" customWidth="1"/>
    <col min="13" max="13" width="10.85546875" hidden="1" customWidth="1"/>
    <col min="14" max="19" width="19.7109375" hidden="1" customWidth="1"/>
    <col min="20" max="21" width="3.7109375" hidden="1" customWidth="1"/>
    <col min="22" max="22" width="10.7109375" hidden="1" customWidth="1"/>
    <col min="23" max="28" width="19.7109375" hidden="1" customWidth="1"/>
    <col min="29" max="30" width="3.7109375" hidden="1" customWidth="1"/>
    <col min="31" max="31" width="10.7109375" hidden="1" customWidth="1"/>
    <col min="32" max="37" width="19.7109375" hidden="1" customWidth="1"/>
    <col min="38" max="39" width="3.7109375" hidden="1" customWidth="1"/>
    <col min="40" max="40" width="10.7109375" hidden="1" customWidth="1"/>
    <col min="41" max="46" width="19.7109375" hidden="1" customWidth="1"/>
    <col min="47" max="48" width="3.7109375" hidden="1" customWidth="1"/>
    <col min="49" max="49" width="10.7109375" hidden="1" customWidth="1"/>
    <col min="50" max="55" width="19.7109375" hidden="1" customWidth="1"/>
    <col min="56" max="57" width="3.7109375" hidden="1" customWidth="1"/>
    <col min="58" max="58" width="10.7109375" hidden="1" customWidth="1"/>
    <col min="59" max="64" width="19.7109375" hidden="1" customWidth="1"/>
    <col min="65" max="66" width="3.7109375" hidden="1" customWidth="1"/>
    <col min="67" max="67" width="10.7109375" hidden="1" customWidth="1"/>
    <col min="68" max="73" width="19.7109375" hidden="1" customWidth="1"/>
    <col min="74" max="75" width="3.7109375" hidden="1" customWidth="1"/>
    <col min="76" max="76" width="10.7109375" hidden="1" customWidth="1"/>
    <col min="77" max="82" width="19.7109375" hidden="1" customWidth="1"/>
    <col min="83" max="84" width="3.7109375" hidden="1" customWidth="1"/>
    <col min="85" max="85" width="10.7109375" hidden="1" customWidth="1"/>
    <col min="86" max="91" width="19.7109375" hidden="1" customWidth="1"/>
    <col min="92" max="93" width="3.7109375" hidden="1" customWidth="1"/>
    <col min="94" max="95" width="9.140625" hidden="1" customWidth="1"/>
  </cols>
  <sheetData>
    <row r="1" spans="1:194" ht="13.5" hidden="1" thickBot="1" x14ac:dyDescent="0.25">
      <c r="A1" s="6" t="s">
        <v>284</v>
      </c>
      <c r="B1" s="6"/>
      <c r="C1" s="5">
        <f>SUM(C4:C53)</f>
        <v>0</v>
      </c>
      <c r="D1" s="5"/>
      <c r="E1" s="12"/>
      <c r="F1" s="12"/>
      <c r="G1" s="12"/>
      <c r="H1" s="12"/>
      <c r="I1" s="12"/>
      <c r="J1" s="12"/>
      <c r="K1" s="5"/>
      <c r="L1" s="5">
        <f>SUM(L4:L53)</f>
        <v>0</v>
      </c>
      <c r="M1" s="5"/>
      <c r="N1" s="12"/>
      <c r="O1" s="12"/>
      <c r="P1" s="12"/>
      <c r="Q1" s="12"/>
      <c r="R1" s="12"/>
      <c r="S1" s="12"/>
      <c r="T1" s="54"/>
      <c r="U1" s="12">
        <f>SUM(U4:U53)</f>
        <v>0</v>
      </c>
      <c r="V1" s="12"/>
      <c r="W1" s="12"/>
      <c r="X1" s="12"/>
      <c r="Y1" s="12"/>
      <c r="Z1" s="12"/>
      <c r="AA1" s="12"/>
      <c r="AB1" s="12"/>
      <c r="AC1" s="12"/>
      <c r="AD1" s="12">
        <f>SUM(AD4:AD53)</f>
        <v>0</v>
      </c>
      <c r="AE1" s="12"/>
      <c r="AF1" s="12"/>
      <c r="AG1" s="12"/>
      <c r="AH1" s="12"/>
      <c r="AI1" s="12"/>
      <c r="AJ1" s="12"/>
      <c r="AK1" s="12"/>
      <c r="AL1" s="12"/>
      <c r="AM1" s="12">
        <f>SUM(AM4:AM53)</f>
        <v>0</v>
      </c>
      <c r="AN1" s="12"/>
      <c r="AO1" s="12"/>
      <c r="AP1" s="12"/>
      <c r="AQ1" s="12"/>
      <c r="AR1" s="12"/>
      <c r="AS1" s="12"/>
      <c r="AT1" s="12"/>
      <c r="AU1" s="12"/>
      <c r="AV1" s="12">
        <f>SUM(AV4:AV53)</f>
        <v>0</v>
      </c>
      <c r="AW1" s="12"/>
      <c r="AX1" s="12"/>
      <c r="AY1" s="12"/>
      <c r="AZ1" s="12"/>
      <c r="BA1" s="12"/>
      <c r="BB1" s="12"/>
      <c r="BC1" s="12"/>
      <c r="BD1" s="12"/>
      <c r="BE1" s="12">
        <f>SUM(BE4:BE53)</f>
        <v>0</v>
      </c>
      <c r="BF1" s="12"/>
      <c r="BG1" s="12"/>
      <c r="BH1" s="12"/>
      <c r="BI1" s="12"/>
      <c r="BJ1" s="12"/>
      <c r="BK1" s="12"/>
      <c r="BL1" s="12"/>
      <c r="BM1" s="12"/>
      <c r="BN1" s="12">
        <f>SUM(BN4:BN53)</f>
        <v>0</v>
      </c>
      <c r="BO1" s="12"/>
      <c r="BP1" s="12"/>
      <c r="BQ1" s="12"/>
      <c r="BR1" s="12"/>
      <c r="BS1" s="12"/>
      <c r="BT1" s="12"/>
      <c r="BU1" s="12"/>
      <c r="BV1" s="12"/>
      <c r="BW1" s="12">
        <f>SUM(BW4:BW53)</f>
        <v>0</v>
      </c>
      <c r="BX1" s="12"/>
      <c r="BY1" s="12"/>
      <c r="BZ1" s="12"/>
      <c r="CA1" s="12"/>
      <c r="CB1" s="12"/>
      <c r="CC1" s="12"/>
      <c r="CD1" s="12"/>
      <c r="CE1" s="12"/>
      <c r="CF1" s="12">
        <f>SUM(CF4:CF53)</f>
        <v>0</v>
      </c>
      <c r="CG1" s="12"/>
      <c r="CH1" s="12"/>
      <c r="CI1" s="12"/>
      <c r="CJ1" s="12"/>
      <c r="CK1" s="12"/>
      <c r="CL1" s="12"/>
      <c r="CM1" s="12"/>
      <c r="CN1" s="5"/>
      <c r="CO1" s="21"/>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row>
    <row r="2" spans="1:194" ht="52.5" customHeight="1" thickBot="1" x14ac:dyDescent="0.25">
      <c r="A2" s="100" t="s">
        <v>7</v>
      </c>
      <c r="B2" s="18"/>
      <c r="C2" s="4"/>
      <c r="D2" s="4"/>
      <c r="E2" s="15">
        <f>Naam!$E$10</f>
        <v>0</v>
      </c>
      <c r="F2" s="16">
        <f>Naam!$F$10</f>
        <v>0</v>
      </c>
      <c r="G2" s="13"/>
      <c r="H2" s="17">
        <f>Naam!$C$10</f>
        <v>0</v>
      </c>
      <c r="I2" s="27">
        <f ca="1">TODAY()</f>
        <v>43115</v>
      </c>
      <c r="J2" s="14"/>
      <c r="K2" s="20"/>
      <c r="L2" s="4">
        <f>Naam!$E11</f>
        <v>0</v>
      </c>
      <c r="M2" s="4"/>
      <c r="N2" s="55"/>
      <c r="O2" s="56"/>
      <c r="P2" s="46"/>
      <c r="Q2" s="48"/>
      <c r="R2" s="46"/>
      <c r="S2" s="46"/>
      <c r="T2" s="46"/>
      <c r="U2" s="50"/>
      <c r="V2" s="50"/>
      <c r="W2" s="55"/>
      <c r="X2" s="56"/>
      <c r="Y2" s="46"/>
      <c r="Z2" s="48"/>
      <c r="AA2" s="57"/>
      <c r="AB2" s="46"/>
      <c r="AC2" s="50"/>
      <c r="AD2" s="46"/>
      <c r="AE2" s="46"/>
      <c r="AF2" s="55"/>
      <c r="AG2" s="56"/>
      <c r="AH2" s="46"/>
      <c r="AI2" s="48"/>
      <c r="AJ2" s="57"/>
      <c r="AK2" s="46"/>
      <c r="AL2" s="46"/>
      <c r="AM2" s="46"/>
      <c r="AN2" s="46"/>
      <c r="AO2" s="55"/>
      <c r="AP2" s="56"/>
      <c r="AQ2" s="46"/>
      <c r="AR2" s="48"/>
      <c r="AS2" s="57"/>
      <c r="AT2" s="46"/>
      <c r="AU2" s="46"/>
      <c r="AV2" s="46"/>
      <c r="AW2" s="46"/>
      <c r="AX2" s="55"/>
      <c r="AY2" s="56"/>
      <c r="AZ2" s="46"/>
      <c r="BA2" s="48"/>
      <c r="BB2" s="57"/>
      <c r="BC2" s="46"/>
      <c r="BD2" s="46"/>
      <c r="BE2" s="46"/>
      <c r="BF2" s="46"/>
      <c r="BG2" s="55"/>
      <c r="BH2" s="56"/>
      <c r="BI2" s="46"/>
      <c r="BJ2" s="48"/>
      <c r="BK2" s="57"/>
      <c r="BL2" s="46"/>
      <c r="BM2" s="46"/>
      <c r="BN2" s="46"/>
      <c r="BO2" s="46"/>
      <c r="BP2" s="55"/>
      <c r="BQ2" s="56"/>
      <c r="BR2" s="46"/>
      <c r="BS2" s="48"/>
      <c r="BT2" s="57"/>
      <c r="BU2" s="46"/>
      <c r="BV2" s="46"/>
      <c r="BW2" s="46"/>
      <c r="BX2" s="46"/>
      <c r="BY2" s="55"/>
      <c r="BZ2" s="56"/>
      <c r="CA2" s="46"/>
      <c r="CB2" s="48"/>
      <c r="CC2" s="57"/>
      <c r="CD2" s="46"/>
      <c r="CE2" s="46"/>
      <c r="CF2" s="46"/>
      <c r="CG2" s="46"/>
      <c r="CH2" s="55"/>
      <c r="CI2" s="56"/>
      <c r="CJ2" s="46"/>
      <c r="CK2" s="48"/>
      <c r="CL2" s="57"/>
      <c r="CM2" s="46"/>
      <c r="CN2" s="20"/>
      <c r="CO2" s="20"/>
      <c r="CP2" s="7"/>
      <c r="CQ2" s="7"/>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row>
    <row r="3" spans="1:194" ht="13.5" thickBot="1" x14ac:dyDescent="0.25">
      <c r="A3" s="44" t="s">
        <v>339</v>
      </c>
      <c r="B3" s="19"/>
      <c r="C3" s="8"/>
      <c r="D3" s="8"/>
      <c r="E3" s="28"/>
      <c r="F3" s="3"/>
      <c r="G3" s="3"/>
      <c r="H3" s="3"/>
      <c r="I3" s="28"/>
      <c r="J3" s="3"/>
      <c r="K3" s="3"/>
      <c r="L3" s="3"/>
      <c r="M3" s="3"/>
      <c r="N3" s="18"/>
      <c r="O3" s="18"/>
      <c r="P3" s="18"/>
      <c r="Q3" s="18"/>
      <c r="R3" s="58"/>
      <c r="S3" s="18"/>
      <c r="T3" s="18"/>
      <c r="U3" s="18"/>
      <c r="V3" s="18"/>
      <c r="W3" s="18"/>
      <c r="X3" s="18"/>
      <c r="Y3" s="18"/>
      <c r="Z3" s="18"/>
      <c r="AA3" s="58"/>
      <c r="AB3" s="18"/>
      <c r="AC3" s="18"/>
      <c r="AD3" s="18"/>
      <c r="AE3" s="18"/>
      <c r="AF3" s="18"/>
      <c r="AG3" s="18"/>
      <c r="AH3" s="18"/>
      <c r="AI3" s="18"/>
      <c r="AJ3" s="59"/>
      <c r="AK3" s="18"/>
      <c r="AL3" s="18"/>
      <c r="AM3" s="18"/>
      <c r="AN3" s="18"/>
      <c r="AO3" s="18"/>
      <c r="AP3" s="18"/>
      <c r="AQ3" s="18"/>
      <c r="AR3" s="18"/>
      <c r="AS3" s="59"/>
      <c r="AT3" s="18"/>
      <c r="AU3" s="18"/>
      <c r="AV3" s="18"/>
      <c r="AW3" s="18"/>
      <c r="AX3" s="18"/>
      <c r="AY3" s="18"/>
      <c r="AZ3" s="18"/>
      <c r="BA3" s="18"/>
      <c r="BB3" s="59"/>
      <c r="BC3" s="18"/>
      <c r="BD3" s="18"/>
      <c r="BE3" s="18"/>
      <c r="BF3" s="18"/>
      <c r="BG3" s="18"/>
      <c r="BH3" s="18"/>
      <c r="BI3" s="18"/>
      <c r="BJ3" s="18"/>
      <c r="BK3" s="59"/>
      <c r="BL3" s="18"/>
      <c r="BM3" s="18"/>
      <c r="BN3" s="18"/>
      <c r="BO3" s="18"/>
      <c r="BP3" s="18"/>
      <c r="BQ3" s="18"/>
      <c r="BR3" s="18"/>
      <c r="BS3" s="18"/>
      <c r="BT3" s="59"/>
      <c r="BU3" s="18"/>
      <c r="BV3" s="18"/>
      <c r="BW3" s="18"/>
      <c r="BX3" s="18"/>
      <c r="BY3" s="18"/>
      <c r="BZ3" s="18"/>
      <c r="CA3" s="18"/>
      <c r="CB3" s="18"/>
      <c r="CC3" s="59"/>
      <c r="CD3" s="18"/>
      <c r="CE3" s="18"/>
      <c r="CF3" s="18"/>
      <c r="CG3" s="18"/>
      <c r="CH3" s="18"/>
      <c r="CI3" s="18"/>
      <c r="CJ3" s="18"/>
      <c r="CK3" s="18"/>
      <c r="CL3" s="59"/>
      <c r="CM3" s="18"/>
      <c r="CN3" s="3"/>
      <c r="CO3" s="3"/>
      <c r="CP3" s="7"/>
      <c r="CQ3" s="7"/>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row>
    <row r="4" spans="1:194" ht="50.1" customHeight="1" x14ac:dyDescent="0.2">
      <c r="A4" s="39" t="s">
        <v>178</v>
      </c>
      <c r="B4" s="18"/>
      <c r="C4" s="8">
        <f>SUM(COUNTIF('Gedragssignaleringslijsten v1'!P8,"X"),COUNTIF('v2'!P8,"X"),COUNTIF('v3'!P8,"X"),COUNTIF('v4'!P8,"X"),COUNTIF('v5'!P8,"X"),COUNTIF('v6'!P8,"X"),COUNTIF('v7'!P8,"X"),COUNTIF('v8'!P8,"X"),COUNTIF('v9'!P8,"X"),COUNTIF('v10'!P8,"X"),COUNTIF(ouders!P8,"X"),COUNTIF(leerling!P8,"X"),COUNTIF('v13'!P8,"X"),COUNTIF('v14'!P8,"X"),COUNTIF('v15'!P8,"X"))</f>
        <v>0</v>
      </c>
      <c r="D4" t="b">
        <f t="shared" ref="D4:D16" si="0">IF(C4&gt;C$1/30, TRUE)</f>
        <v>0</v>
      </c>
      <c r="E4" s="95" t="str">
        <f>IF(D4=FALSE,"",VLOOKUP(D4,lijst3!$A4:'lijst3'!$B5,2,TRUE))</f>
        <v/>
      </c>
      <c r="F4" s="96" t="str">
        <f>IF(D4=FALSE,"",VLOOKUP(D4,lijst3!$A6:'lijst3'!$B7,2,TRUE))</f>
        <v/>
      </c>
      <c r="G4" s="96" t="str">
        <f>IF(D4=FALSE,"",VLOOKUP(D4,lijst3!$A8:'lijst3'!$B9,2,TRUE))</f>
        <v/>
      </c>
      <c r="H4" s="96" t="str">
        <f>IF(D4=FALSE,"",VLOOKUP(D4,lijst3!$A10:'lijst3'!$B11,2,TRUE))</f>
        <v/>
      </c>
      <c r="I4" s="96" t="str">
        <f>IF(D4=FALSE,"",VLOOKUP(D4,lijst3!$A12:'lijst3'!$B13,2,TRUE))</f>
        <v/>
      </c>
      <c r="J4" s="97" t="str">
        <f>IF(D4=FALSE,"",VLOOKUP(D4,lijst3!$A14:'lijst3'!$B15,2,TRUE))</f>
        <v/>
      </c>
      <c r="K4" s="29"/>
      <c r="L4" s="30">
        <f>SUM(COUNTIF('Gedragssignaleringslijsten v1'!D8,"X"),COUNTIF('v2'!D8,"X"),COUNTIF('v3'!D8,"X"),COUNTIF('v4'!D8,"X"),COUNTIF('v5'!D8,"X"),COUNTIF('v6'!D8,"X"),COUNTIF('v7'!D8,"X"),COUNTIF('v8'!D8,"X"),COUNTIF('v9'!D8,"X"),COUNTIF('v10'!D8,"X"),COUNTIF(ouders!D8,"X"),COUNTIF(leerling!D8,"X"),COUNTIF('v13'!D8,"X"),COUNTIF('v14'!D8,"X"),COUNTIF('v15'!D8,"X"))</f>
        <v>0</v>
      </c>
      <c r="M4" s="31" t="b">
        <f t="shared" ref="M4:M16" si="1">IF(L4&gt;L$1/20, TRUE)</f>
        <v>0</v>
      </c>
      <c r="N4" s="60"/>
      <c r="O4" s="60"/>
      <c r="P4" s="60"/>
      <c r="Q4" s="60"/>
      <c r="R4" s="60"/>
      <c r="S4" s="60"/>
      <c r="T4" s="34"/>
      <c r="U4" s="34"/>
      <c r="V4" s="34"/>
      <c r="W4" s="60"/>
      <c r="X4" s="60"/>
      <c r="Y4" s="60"/>
      <c r="Z4" s="60"/>
      <c r="AA4" s="60"/>
      <c r="AB4" s="60"/>
      <c r="AC4" s="34"/>
      <c r="AD4" s="34"/>
      <c r="AE4" s="34"/>
      <c r="AF4" s="60"/>
      <c r="AG4" s="60"/>
      <c r="AH4" s="60"/>
      <c r="AI4" s="60"/>
      <c r="AJ4" s="60"/>
      <c r="AK4" s="60"/>
      <c r="AL4" s="34"/>
      <c r="AM4" s="34"/>
      <c r="AN4" s="34"/>
      <c r="AO4" s="60"/>
      <c r="AP4" s="60"/>
      <c r="AQ4" s="60"/>
      <c r="AR4" s="60"/>
      <c r="AS4" s="60"/>
      <c r="AT4" s="60"/>
      <c r="AU4" s="34"/>
      <c r="AV4" s="34"/>
      <c r="AW4" s="34"/>
      <c r="AX4" s="60"/>
      <c r="AY4" s="60"/>
      <c r="AZ4" s="60"/>
      <c r="BA4" s="60"/>
      <c r="BB4" s="60"/>
      <c r="BC4" s="60"/>
      <c r="BD4" s="34"/>
      <c r="BE4" s="34"/>
      <c r="BF4" s="34"/>
      <c r="BG4" s="60"/>
      <c r="BH4" s="60"/>
      <c r="BI4" s="60"/>
      <c r="BJ4" s="60"/>
      <c r="BK4" s="60"/>
      <c r="BL4" s="60"/>
      <c r="BM4" s="34"/>
      <c r="BN4" s="34"/>
      <c r="BO4" s="34"/>
      <c r="BP4" s="60"/>
      <c r="BQ4" s="60"/>
      <c r="BR4" s="60"/>
      <c r="BS4" s="60"/>
      <c r="BT4" s="60"/>
      <c r="BU4" s="60"/>
      <c r="BV4" s="34"/>
      <c r="BW4" s="34"/>
      <c r="BX4" s="34"/>
      <c r="BY4" s="60"/>
      <c r="BZ4" s="60"/>
      <c r="CA4" s="60"/>
      <c r="CB4" s="60"/>
      <c r="CC4" s="60"/>
      <c r="CD4" s="60"/>
      <c r="CE4" s="34"/>
      <c r="CF4" s="34"/>
      <c r="CG4" s="34"/>
      <c r="CH4" s="60"/>
      <c r="CI4" s="60"/>
      <c r="CJ4" s="60"/>
      <c r="CK4" s="60"/>
      <c r="CL4" s="60"/>
      <c r="CM4" s="60"/>
      <c r="CN4" s="32"/>
      <c r="CO4" s="3"/>
      <c r="CP4" s="7"/>
      <c r="CQ4" s="7"/>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row>
    <row r="5" spans="1:194" ht="50.1" customHeight="1" x14ac:dyDescent="0.2">
      <c r="A5" s="40" t="s">
        <v>188</v>
      </c>
      <c r="B5" s="18"/>
      <c r="C5" s="8">
        <f>SUM(COUNTIF('Gedragssignaleringslijsten v1'!P9,"X"),COUNTIF('v2'!P9,"X"),COUNTIF('v3'!P9,"X"),COUNTIF('v4'!P9,"X"),COUNTIF('v5'!P9,"X"),COUNTIF('v6'!P9,"X"),COUNTIF('v7'!P9,"X"),COUNTIF('v8'!P9,"X"),COUNTIF('v9'!P9,"X"),COUNTIF('v10'!P9,"X"),COUNTIF(ouders!P9,"X"),COUNTIF(leerling!P9,"X"),COUNTIF('v13'!P9,"X"),COUNTIF('v14'!P9,"X"),COUNTIF('v15'!P9,"X"))</f>
        <v>0</v>
      </c>
      <c r="D5" t="b">
        <f t="shared" si="0"/>
        <v>0</v>
      </c>
      <c r="E5" s="90" t="str">
        <f>IF(D5=FALSE,"",VLOOKUP(D5,lijst3!$A16:'lijst3'!$B17,2,TRUE))</f>
        <v/>
      </c>
      <c r="F5" s="89" t="str">
        <f>IF(D5=FALSE,"",VLOOKUP(D5,lijst3!$A18:'lijst3'!$B19,2,TRUE))</f>
        <v/>
      </c>
      <c r="G5" s="89" t="str">
        <f>IF(D5=FALSE,"",VLOOKUP(D5,lijst3!$A20:'lijst3'!$B21,2,TRUE))</f>
        <v/>
      </c>
      <c r="H5" s="89" t="str">
        <f>IF(D5=FALSE,"",VLOOKUP(D5,lijst3!$A22:'lijst3'!$B23,2,TRUE))</f>
        <v/>
      </c>
      <c r="I5" s="89" t="str">
        <f>IF(D5=FALSE,"",VLOOKUP(D5,lijst3!$A24:'lijst3'!$B25,2,TRUE))</f>
        <v/>
      </c>
      <c r="J5" s="91" t="str">
        <f>IF(D5=FALSE,"",VLOOKUP(D5,lijst3!$A26:'lijst3'!$B27,2,TRUE))</f>
        <v/>
      </c>
      <c r="K5" s="32"/>
      <c r="L5" s="30">
        <f>SUM(COUNTIF('Gedragssignaleringslijsten v1'!D9,"X"),COUNTIF('v2'!D9,"X"),COUNTIF('v3'!D9,"X"),COUNTIF('v4'!D9,"X"),COUNTIF('v5'!D9,"X"),COUNTIF('v6'!D9,"X"),COUNTIF('v7'!D9,"X"),COUNTIF('v8'!D9,"X"),COUNTIF('v9'!D9,"X"),COUNTIF('v10'!D9,"X"),COUNTIF(ouders!D9,"X"),COUNTIF(leerling!D9,"X"),COUNTIF('v13'!D9,"X"),COUNTIF('v14'!D9,"X"),COUNTIF('v15'!D9,"X"))</f>
        <v>0</v>
      </c>
      <c r="M5" s="31" t="b">
        <f t="shared" si="1"/>
        <v>0</v>
      </c>
      <c r="N5" s="60"/>
      <c r="O5" s="60"/>
      <c r="P5" s="60"/>
      <c r="Q5" s="60"/>
      <c r="R5" s="60"/>
      <c r="S5" s="60"/>
      <c r="T5" s="34"/>
      <c r="U5" s="34"/>
      <c r="V5" s="34"/>
      <c r="W5" s="60"/>
      <c r="X5" s="60"/>
      <c r="Y5" s="60"/>
      <c r="Z5" s="60"/>
      <c r="AA5" s="60"/>
      <c r="AB5" s="60"/>
      <c r="AC5" s="34"/>
      <c r="AD5" s="34"/>
      <c r="AE5" s="34"/>
      <c r="AF5" s="60"/>
      <c r="AG5" s="60"/>
      <c r="AH5" s="60"/>
      <c r="AI5" s="60"/>
      <c r="AJ5" s="60"/>
      <c r="AK5" s="60"/>
      <c r="AL5" s="34"/>
      <c r="AM5" s="34"/>
      <c r="AN5" s="34"/>
      <c r="AO5" s="60"/>
      <c r="AP5" s="60"/>
      <c r="AQ5" s="60"/>
      <c r="AR5" s="60"/>
      <c r="AS5" s="60"/>
      <c r="AT5" s="60"/>
      <c r="AU5" s="34"/>
      <c r="AV5" s="34"/>
      <c r="AW5" s="34"/>
      <c r="AX5" s="60"/>
      <c r="AY5" s="60"/>
      <c r="AZ5" s="60"/>
      <c r="BA5" s="60"/>
      <c r="BB5" s="60"/>
      <c r="BC5" s="60"/>
      <c r="BD5" s="34"/>
      <c r="BE5" s="34"/>
      <c r="BF5" s="34"/>
      <c r="BG5" s="60"/>
      <c r="BH5" s="60"/>
      <c r="BI5" s="60"/>
      <c r="BJ5" s="60"/>
      <c r="BK5" s="60"/>
      <c r="BL5" s="60"/>
      <c r="BM5" s="34"/>
      <c r="BN5" s="34"/>
      <c r="BO5" s="34"/>
      <c r="BP5" s="60"/>
      <c r="BQ5" s="60"/>
      <c r="BR5" s="60"/>
      <c r="BS5" s="60"/>
      <c r="BT5" s="60"/>
      <c r="BU5" s="60"/>
      <c r="BV5" s="34"/>
      <c r="BW5" s="34"/>
      <c r="BX5" s="34"/>
      <c r="BY5" s="60"/>
      <c r="BZ5" s="60"/>
      <c r="CA5" s="60"/>
      <c r="CB5" s="60"/>
      <c r="CC5" s="60"/>
      <c r="CD5" s="60"/>
      <c r="CE5" s="34"/>
      <c r="CF5" s="34"/>
      <c r="CG5" s="34"/>
      <c r="CH5" s="60"/>
      <c r="CI5" s="60"/>
      <c r="CJ5" s="60"/>
      <c r="CK5" s="60"/>
      <c r="CL5" s="60"/>
      <c r="CM5" s="60"/>
      <c r="CN5" s="32"/>
      <c r="CO5" s="3"/>
      <c r="CP5" s="7"/>
      <c r="CQ5" s="7"/>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row>
    <row r="6" spans="1:194" ht="50.1" customHeight="1" x14ac:dyDescent="0.2">
      <c r="A6" s="40" t="s">
        <v>533</v>
      </c>
      <c r="B6" s="18"/>
      <c r="C6" s="8">
        <f>SUM(COUNTIF('Gedragssignaleringslijsten v1'!P10,"X"),COUNTIF('v2'!P10,"X"),COUNTIF('v3'!P10,"X"),COUNTIF('v4'!P10,"X"),COUNTIF('v5'!P10,"X"),COUNTIF('v6'!P10,"X"),COUNTIF('v7'!P10,"X"),COUNTIF('v8'!P10,"X"),COUNTIF('v9'!P10,"X"),COUNTIF('v10'!P10,"X"),COUNTIF(ouders!P10,"X"),COUNTIF(leerling!P10,"X"),COUNTIF('v13'!P10,"X"),COUNTIF('v14'!P10,"X"),COUNTIF('v15'!P10,"X"))</f>
        <v>0</v>
      </c>
      <c r="D6" t="b">
        <f t="shared" si="0"/>
        <v>0</v>
      </c>
      <c r="E6" s="90" t="str">
        <f>IF(D6=FALSE,"",VLOOKUP(D6,lijst3!$A28:'lijst3'!$B29,2,TRUE))</f>
        <v/>
      </c>
      <c r="F6" s="89" t="str">
        <f>IF(D6=FALSE,"",VLOOKUP(D6,lijst3!$A30:'lijst3'!$B31,2,TRUE))</f>
        <v/>
      </c>
      <c r="G6" s="89" t="str">
        <f>IF(D6=FALSE,"",VLOOKUP(D6,lijst3!$A32:'lijst3'!$B33,2,TRUE))</f>
        <v/>
      </c>
      <c r="H6" s="89" t="str">
        <f>IF(D6=FALSE,"",VLOOKUP(D6,lijst3!$A34:'lijst3'!$B35,2,TRUE))</f>
        <v/>
      </c>
      <c r="I6" s="89" t="str">
        <f>IF(D6=FALSE,"",VLOOKUP(D6,lijst3!$A36:'lijst3'!$B37,2,TRUE))</f>
        <v/>
      </c>
      <c r="J6" s="91" t="str">
        <f>IF(D6=FALSE,"",VLOOKUP(D6,lijst3!$A38:'lijst3'!$B39,2,TRUE))</f>
        <v/>
      </c>
      <c r="K6" s="32"/>
      <c r="L6" s="30">
        <f>SUM(COUNTIF('Gedragssignaleringslijsten v1'!D10,"X"),COUNTIF('v2'!D10,"X"),COUNTIF('v3'!D10,"X"),COUNTIF('v4'!D10,"X"),COUNTIF('v5'!D10,"X"),COUNTIF('v6'!D10,"X"),COUNTIF('v7'!D10,"X"),COUNTIF('v8'!D10,"X"),COUNTIF('v9'!D10,"X"),COUNTIF('v10'!D10,"X"),COUNTIF(ouders!D10,"X"),COUNTIF(leerling!D10,"X"),COUNTIF('v13'!D10,"X"),COUNTIF('v14'!D10,"X"),COUNTIF('v15'!D10,"X"))</f>
        <v>0</v>
      </c>
      <c r="M6" s="31" t="b">
        <f t="shared" si="1"/>
        <v>0</v>
      </c>
      <c r="N6" s="60"/>
      <c r="O6" s="60"/>
      <c r="P6" s="60"/>
      <c r="Q6" s="60"/>
      <c r="R6" s="60"/>
      <c r="S6" s="60"/>
      <c r="T6" s="34"/>
      <c r="U6" s="34"/>
      <c r="V6" s="34"/>
      <c r="W6" s="60"/>
      <c r="X6" s="60"/>
      <c r="Y6" s="60"/>
      <c r="Z6" s="60"/>
      <c r="AA6" s="60"/>
      <c r="AB6" s="60"/>
      <c r="AC6" s="34"/>
      <c r="AD6" s="34"/>
      <c r="AE6" s="34"/>
      <c r="AF6" s="60"/>
      <c r="AG6" s="60"/>
      <c r="AH6" s="60"/>
      <c r="AI6" s="60"/>
      <c r="AJ6" s="60"/>
      <c r="AK6" s="60"/>
      <c r="AL6" s="34"/>
      <c r="AM6" s="34"/>
      <c r="AN6" s="34"/>
      <c r="AO6" s="60"/>
      <c r="AP6" s="60"/>
      <c r="AQ6" s="60"/>
      <c r="AR6" s="60"/>
      <c r="AS6" s="60"/>
      <c r="AT6" s="60"/>
      <c r="AU6" s="34"/>
      <c r="AV6" s="34"/>
      <c r="AW6" s="34"/>
      <c r="AX6" s="60"/>
      <c r="AY6" s="60"/>
      <c r="AZ6" s="60"/>
      <c r="BA6" s="60"/>
      <c r="BB6" s="60"/>
      <c r="BC6" s="60"/>
      <c r="BD6" s="34"/>
      <c r="BE6" s="34"/>
      <c r="BF6" s="34"/>
      <c r="BG6" s="60"/>
      <c r="BH6" s="60"/>
      <c r="BI6" s="60"/>
      <c r="BJ6" s="60"/>
      <c r="BK6" s="60"/>
      <c r="BL6" s="60"/>
      <c r="BM6" s="34"/>
      <c r="BN6" s="34"/>
      <c r="BO6" s="34"/>
      <c r="BP6" s="60"/>
      <c r="BQ6" s="60"/>
      <c r="BR6" s="60"/>
      <c r="BS6" s="60"/>
      <c r="BT6" s="60"/>
      <c r="BU6" s="60"/>
      <c r="BV6" s="34"/>
      <c r="BW6" s="34"/>
      <c r="BX6" s="34"/>
      <c r="BY6" s="60"/>
      <c r="BZ6" s="60"/>
      <c r="CA6" s="60"/>
      <c r="CB6" s="60"/>
      <c r="CC6" s="60"/>
      <c r="CD6" s="60"/>
      <c r="CE6" s="34"/>
      <c r="CF6" s="34"/>
      <c r="CG6" s="34"/>
      <c r="CH6" s="60"/>
      <c r="CI6" s="60"/>
      <c r="CJ6" s="60"/>
      <c r="CK6" s="60"/>
      <c r="CL6" s="60"/>
      <c r="CM6" s="60"/>
      <c r="CN6" s="32"/>
      <c r="CO6" s="3"/>
      <c r="CP6" s="7"/>
      <c r="CQ6" s="7"/>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row>
    <row r="7" spans="1:194" ht="50.1" customHeight="1" x14ac:dyDescent="0.2">
      <c r="A7" s="40" t="s">
        <v>534</v>
      </c>
      <c r="B7" s="18"/>
      <c r="C7" s="8">
        <f>SUM(COUNTIF('Gedragssignaleringslijsten v1'!P11,"X"),COUNTIF('v2'!P11,"X"),COUNTIF('v3'!P11,"X"),COUNTIF('v4'!P11,"X"),COUNTIF('v5'!P11,"X"),COUNTIF('v6'!P11,"X"),COUNTIF('v7'!P11,"X"),COUNTIF('v8'!P11,"X"),COUNTIF('v9'!P11,"X"),COUNTIF('v10'!P11,"X"),COUNTIF(ouders!P11,"X"),COUNTIF(leerling!P11,"X"),COUNTIF('v13'!P11,"X"),COUNTIF('v14'!P11,"X"),COUNTIF('v15'!P11,"X"))</f>
        <v>0</v>
      </c>
      <c r="D7" t="b">
        <f t="shared" si="0"/>
        <v>0</v>
      </c>
      <c r="E7" s="90" t="str">
        <f>IF(D7=FALSE,"",VLOOKUP(D7,lijst3!$A40:'lijst3'!$B41,2,TRUE))</f>
        <v/>
      </c>
      <c r="F7" s="89" t="str">
        <f>IF(D7=FALSE,"",VLOOKUP(D7,lijst3!$A42:'lijst3'!$B43,2,TRUE))</f>
        <v/>
      </c>
      <c r="G7" s="89" t="str">
        <f>IF(D7=FALSE,"",VLOOKUP(D7,lijst3!$A44:'lijst3'!$B45,2,TRUE))</f>
        <v/>
      </c>
      <c r="H7" s="89" t="str">
        <f>IF(D7=FALSE,"",VLOOKUP(D7,lijst3!$A46:'lijst3'!$B47,2,TRUE))</f>
        <v/>
      </c>
      <c r="I7" s="89" t="str">
        <f>IF(D7=FALSE,"",VLOOKUP(D7,lijst3!$A48:'lijst3'!$B49,2,TRUE))</f>
        <v/>
      </c>
      <c r="J7" s="91" t="str">
        <f>IF(D7=FALSE,"",VLOOKUP(D7,lijst3!$A50:'lijst3'!$B51,2,TRUE))</f>
        <v/>
      </c>
      <c r="K7" s="33"/>
      <c r="L7" s="30">
        <f>SUM(COUNTIF('Gedragssignaleringslijsten v1'!D11,"X"),COUNTIF('v2'!D11,"X"),COUNTIF('v3'!D11,"X"),COUNTIF('v4'!D11,"X"),COUNTIF('v5'!D11,"X"),COUNTIF('v6'!D11,"X"),COUNTIF('v7'!D11,"X"),COUNTIF('v8'!D11,"X"),COUNTIF('v9'!D11,"X"),COUNTIF('v10'!D11,"X"),COUNTIF(ouders!D11,"X"),COUNTIF(leerling!D11,"X"),COUNTIF('v13'!D11,"X"),COUNTIF('v14'!D11,"X"),COUNTIF('v15'!D11,"X"))</f>
        <v>0</v>
      </c>
      <c r="M7" s="31" t="b">
        <f t="shared" si="1"/>
        <v>0</v>
      </c>
      <c r="N7" s="60"/>
      <c r="O7" s="60"/>
      <c r="P7" s="60"/>
      <c r="Q7" s="60"/>
      <c r="R7" s="60"/>
      <c r="S7" s="60"/>
      <c r="T7" s="34"/>
      <c r="U7" s="34"/>
      <c r="V7" s="34"/>
      <c r="W7" s="60"/>
      <c r="X7" s="60"/>
      <c r="Y7" s="60"/>
      <c r="Z7" s="60"/>
      <c r="AA7" s="60"/>
      <c r="AB7" s="60"/>
      <c r="AC7" s="34"/>
      <c r="AD7" s="34"/>
      <c r="AE7" s="34"/>
      <c r="AF7" s="60"/>
      <c r="AG7" s="60"/>
      <c r="AH7" s="60"/>
      <c r="AI7" s="60"/>
      <c r="AJ7" s="60"/>
      <c r="AK7" s="60"/>
      <c r="AL7" s="34"/>
      <c r="AM7" s="34"/>
      <c r="AN7" s="34"/>
      <c r="AO7" s="60"/>
      <c r="AP7" s="60"/>
      <c r="AQ7" s="60"/>
      <c r="AR7" s="60"/>
      <c r="AS7" s="60"/>
      <c r="AT7" s="60"/>
      <c r="AU7" s="34"/>
      <c r="AV7" s="34"/>
      <c r="AW7" s="34"/>
      <c r="AX7" s="60"/>
      <c r="AY7" s="60"/>
      <c r="AZ7" s="60"/>
      <c r="BA7" s="60"/>
      <c r="BB7" s="60"/>
      <c r="BC7" s="60"/>
      <c r="BD7" s="34"/>
      <c r="BE7" s="34"/>
      <c r="BF7" s="34"/>
      <c r="BG7" s="60"/>
      <c r="BH7" s="60"/>
      <c r="BI7" s="60"/>
      <c r="BJ7" s="60"/>
      <c r="BK7" s="60"/>
      <c r="BL7" s="60"/>
      <c r="BM7" s="34"/>
      <c r="BN7" s="34"/>
      <c r="BO7" s="34"/>
      <c r="BP7" s="60"/>
      <c r="BQ7" s="60"/>
      <c r="BR7" s="60"/>
      <c r="BS7" s="60"/>
      <c r="BT7" s="60"/>
      <c r="BU7" s="60"/>
      <c r="BV7" s="34"/>
      <c r="BW7" s="34"/>
      <c r="BX7" s="34"/>
      <c r="BY7" s="60"/>
      <c r="BZ7" s="60"/>
      <c r="CA7" s="60"/>
      <c r="CB7" s="60"/>
      <c r="CC7" s="60"/>
      <c r="CD7" s="60"/>
      <c r="CE7" s="34"/>
      <c r="CF7" s="34"/>
      <c r="CG7" s="34"/>
      <c r="CH7" s="60"/>
      <c r="CI7" s="60"/>
      <c r="CJ7" s="60"/>
      <c r="CK7" s="60"/>
      <c r="CL7" s="60"/>
      <c r="CM7" s="60"/>
      <c r="CN7" s="32"/>
      <c r="CO7" s="3"/>
      <c r="CP7" s="7"/>
      <c r="CQ7" s="7"/>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row>
    <row r="8" spans="1:194" ht="50.1" customHeight="1" x14ac:dyDescent="0.2">
      <c r="A8" s="40" t="s">
        <v>314</v>
      </c>
      <c r="B8" s="18"/>
      <c r="C8" s="8">
        <f>SUM(COUNTIF('Gedragssignaleringslijsten v1'!P12,"X"),COUNTIF('v2'!P12,"X"),COUNTIF('v3'!P12,"X"),COUNTIF('v4'!P12,"X"),COUNTIF('v5'!P12,"X"),COUNTIF('v6'!P12,"X"),COUNTIF('v7'!P12,"X"),COUNTIF('v8'!P12,"X"),COUNTIF('v9'!P12,"X"),COUNTIF('v10'!P12,"X"),COUNTIF(ouders!P12,"X"),COUNTIF(leerling!P12,"X"),COUNTIF('v13'!P12,"X"),COUNTIF('v14'!P12,"X"),COUNTIF('v15'!P12,"X"))</f>
        <v>0</v>
      </c>
      <c r="D8" t="b">
        <f t="shared" si="0"/>
        <v>0</v>
      </c>
      <c r="E8" s="90" t="str">
        <f>IF(D8=FALSE,"",VLOOKUP(D8,lijst3!$A52:'lijst3'!$B53,2,TRUE))</f>
        <v/>
      </c>
      <c r="F8" s="89" t="str">
        <f>IF(D8=FALSE,"",VLOOKUP(D8,lijst3!$A54:'lijst3'!$B55,2,TRUE))</f>
        <v/>
      </c>
      <c r="G8" s="89" t="str">
        <f>IF(D8=FALSE,"",VLOOKUP(D8,lijst3!$A56:'lijst3'!$B57,2,TRUE))</f>
        <v/>
      </c>
      <c r="H8" s="89" t="str">
        <f>IF(D8=FALSE,"",VLOOKUP(D8,lijst3!$A58:'lijst3'!$B59,2,TRUE))</f>
        <v/>
      </c>
      <c r="I8" s="89" t="str">
        <f>IF(D8=FALSE,"",VLOOKUP(D8,lijst3!$A60:'lijst3'!$B61,2,TRUE))</f>
        <v/>
      </c>
      <c r="J8" s="91" t="str">
        <f>IF(D8=FALSE,"",VLOOKUP(D8,lijst3!$A62:'lijst3'!$B63,2,TRUE))</f>
        <v/>
      </c>
      <c r="K8" s="33"/>
      <c r="L8" s="30">
        <f>SUM(COUNTIF('Gedragssignaleringslijsten v1'!D12,"X"),COUNTIF('v2'!D12,"X"),COUNTIF('v3'!D12,"X"),COUNTIF('v4'!D12,"X"),COUNTIF('v5'!D12,"X"),COUNTIF('v6'!D12,"X"),COUNTIF('v7'!D12,"X"),COUNTIF('v8'!D12,"X"),COUNTIF('v9'!D12,"X"),COUNTIF('v10'!D12,"X"),COUNTIF(ouders!D12,"X"),COUNTIF(leerling!D12,"X"),COUNTIF('v13'!D12,"X"),COUNTIF('v14'!D12,"X"),COUNTIF('v15'!D12,"X"))</f>
        <v>0</v>
      </c>
      <c r="M8" s="31" t="b">
        <f t="shared" si="1"/>
        <v>0</v>
      </c>
      <c r="N8" s="60"/>
      <c r="O8" s="60"/>
      <c r="P8" s="60"/>
      <c r="Q8" s="60"/>
      <c r="R8" s="60"/>
      <c r="S8" s="60"/>
      <c r="T8" s="34"/>
      <c r="U8" s="34"/>
      <c r="V8" s="34"/>
      <c r="W8" s="60"/>
      <c r="X8" s="60"/>
      <c r="Y8" s="60"/>
      <c r="Z8" s="60"/>
      <c r="AA8" s="60"/>
      <c r="AB8" s="60"/>
      <c r="AC8" s="34"/>
      <c r="AD8" s="34"/>
      <c r="AE8" s="34"/>
      <c r="AF8" s="60"/>
      <c r="AG8" s="60"/>
      <c r="AH8" s="60"/>
      <c r="AI8" s="60"/>
      <c r="AJ8" s="60"/>
      <c r="AK8" s="60"/>
      <c r="AL8" s="34"/>
      <c r="AM8" s="34"/>
      <c r="AN8" s="34"/>
      <c r="AO8" s="60"/>
      <c r="AP8" s="60"/>
      <c r="AQ8" s="60"/>
      <c r="AR8" s="60"/>
      <c r="AS8" s="60"/>
      <c r="AT8" s="60"/>
      <c r="AU8" s="34"/>
      <c r="AV8" s="34"/>
      <c r="AW8" s="34"/>
      <c r="AX8" s="60"/>
      <c r="AY8" s="60"/>
      <c r="AZ8" s="60"/>
      <c r="BA8" s="60"/>
      <c r="BB8" s="60"/>
      <c r="BC8" s="60"/>
      <c r="BD8" s="34"/>
      <c r="BE8" s="34"/>
      <c r="BF8" s="34"/>
      <c r="BG8" s="60"/>
      <c r="BH8" s="60"/>
      <c r="BI8" s="60"/>
      <c r="BJ8" s="60"/>
      <c r="BK8" s="60"/>
      <c r="BL8" s="60"/>
      <c r="BM8" s="34"/>
      <c r="BN8" s="34"/>
      <c r="BO8" s="34"/>
      <c r="BP8" s="60"/>
      <c r="BQ8" s="60"/>
      <c r="BR8" s="60"/>
      <c r="BS8" s="60"/>
      <c r="BT8" s="60"/>
      <c r="BU8" s="60"/>
      <c r="BV8" s="34"/>
      <c r="BW8" s="34"/>
      <c r="BX8" s="34"/>
      <c r="BY8" s="60"/>
      <c r="BZ8" s="60"/>
      <c r="CA8" s="60"/>
      <c r="CB8" s="60"/>
      <c r="CC8" s="60"/>
      <c r="CD8" s="60"/>
      <c r="CE8" s="34"/>
      <c r="CF8" s="34"/>
      <c r="CG8" s="34"/>
      <c r="CH8" s="60"/>
      <c r="CI8" s="60"/>
      <c r="CJ8" s="60"/>
      <c r="CK8" s="60"/>
      <c r="CL8" s="60"/>
      <c r="CM8" s="60"/>
      <c r="CN8" s="32"/>
      <c r="CO8" s="3"/>
      <c r="CP8" s="7"/>
      <c r="CQ8" s="7"/>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row>
    <row r="9" spans="1:194" ht="50.1" customHeight="1" x14ac:dyDescent="0.2">
      <c r="A9" s="40" t="s">
        <v>186</v>
      </c>
      <c r="B9" s="18"/>
      <c r="C9" s="8">
        <f>SUM(COUNTIF('Gedragssignaleringslijsten v1'!P13,"X"),COUNTIF('v2'!P13,"X"),COUNTIF('v3'!P13,"X"),COUNTIF('v4'!P13,"X"),COUNTIF('v5'!P13,"X"),COUNTIF('v6'!P13,"X"),COUNTIF('v7'!P13,"X"),COUNTIF('v8'!P13,"X"),COUNTIF('v9'!P13,"X"),COUNTIF('v10'!P13,"X"),COUNTIF(ouders!P13,"X"),COUNTIF(leerling!P13,"X"),COUNTIF('v13'!P13,"X"),COUNTIF('v14'!P13,"X"),COUNTIF('v15'!P13,"X"))</f>
        <v>0</v>
      </c>
      <c r="D9" t="b">
        <f t="shared" si="0"/>
        <v>0</v>
      </c>
      <c r="E9" s="90" t="str">
        <f>IF(D9=FALSE,"",VLOOKUP(D9,lijst3!$A64:'lijst3'!$B65,2,TRUE))</f>
        <v/>
      </c>
      <c r="F9" s="89" t="str">
        <f>IF(D9=FALSE,"",VLOOKUP(D9,lijst3!$A66:'lijst3'!$B67,2,TRUE))</f>
        <v/>
      </c>
      <c r="G9" s="89" t="str">
        <f>IF(D9=FALSE,"",VLOOKUP(D9,lijst3!$A68:'lijst3'!$B69,2,TRUE))</f>
        <v/>
      </c>
      <c r="H9" s="89" t="str">
        <f>IF(D9=FALSE,"",VLOOKUP(D9,lijst3!$A70:'lijst3'!$B71,2,TRUE))</f>
        <v/>
      </c>
      <c r="I9" s="89" t="str">
        <f>IF(D9=FALSE,"",VLOOKUP(D9,lijst3!$A72:'lijst3'!$B73,2,TRUE))</f>
        <v/>
      </c>
      <c r="J9" s="91" t="str">
        <f>IF(D9=FALSE,"",VLOOKUP(D9,lijst3!$A74:'lijst3'!$B75,2,TRUE))</f>
        <v/>
      </c>
      <c r="K9" s="32"/>
      <c r="L9" s="30">
        <f>SUM(COUNTIF('Gedragssignaleringslijsten v1'!D13,"X"),COUNTIF('v2'!D13,"X"),COUNTIF('v3'!D13,"X"),COUNTIF('v4'!D13,"X"),COUNTIF('v5'!D13,"X"),COUNTIF('v6'!D13,"X"),COUNTIF('v7'!D13,"X"),COUNTIF('v8'!D13,"X"),COUNTIF('v9'!D13,"X"),COUNTIF('v10'!D13,"X"),COUNTIF(ouders!D13,"X"),COUNTIF(leerling!D13,"X"),COUNTIF('v13'!D13,"X"),COUNTIF('v14'!D13,"X"),COUNTIF('v15'!D13,"X"))</f>
        <v>0</v>
      </c>
      <c r="M9" s="31" t="b">
        <f t="shared" si="1"/>
        <v>0</v>
      </c>
      <c r="N9" s="60"/>
      <c r="O9" s="60"/>
      <c r="P9" s="60"/>
      <c r="Q9" s="60"/>
      <c r="R9" s="60"/>
      <c r="S9" s="60"/>
      <c r="T9" s="34"/>
      <c r="U9" s="34"/>
      <c r="V9" s="34"/>
      <c r="W9" s="60"/>
      <c r="X9" s="60"/>
      <c r="Y9" s="60"/>
      <c r="Z9" s="60"/>
      <c r="AA9" s="60"/>
      <c r="AB9" s="60"/>
      <c r="AC9" s="34"/>
      <c r="AD9" s="34"/>
      <c r="AE9" s="34"/>
      <c r="AF9" s="60"/>
      <c r="AG9" s="60"/>
      <c r="AH9" s="60"/>
      <c r="AI9" s="60"/>
      <c r="AJ9" s="60"/>
      <c r="AK9" s="60"/>
      <c r="AL9" s="34"/>
      <c r="AM9" s="34"/>
      <c r="AN9" s="34"/>
      <c r="AO9" s="60"/>
      <c r="AP9" s="60"/>
      <c r="AQ9" s="60"/>
      <c r="AR9" s="60"/>
      <c r="AS9" s="60"/>
      <c r="AT9" s="60"/>
      <c r="AU9" s="34"/>
      <c r="AV9" s="34"/>
      <c r="AW9" s="34"/>
      <c r="AX9" s="60"/>
      <c r="AY9" s="60"/>
      <c r="AZ9" s="60"/>
      <c r="BA9" s="60"/>
      <c r="BB9" s="60"/>
      <c r="BC9" s="60"/>
      <c r="BD9" s="34"/>
      <c r="BE9" s="34"/>
      <c r="BF9" s="34"/>
      <c r="BG9" s="60"/>
      <c r="BH9" s="60"/>
      <c r="BI9" s="60"/>
      <c r="BJ9" s="60"/>
      <c r="BK9" s="60"/>
      <c r="BL9" s="60"/>
      <c r="BM9" s="34"/>
      <c r="BN9" s="34"/>
      <c r="BO9" s="34"/>
      <c r="BP9" s="60"/>
      <c r="BQ9" s="60"/>
      <c r="BR9" s="60"/>
      <c r="BS9" s="60"/>
      <c r="BT9" s="60"/>
      <c r="BU9" s="60"/>
      <c r="BV9" s="34"/>
      <c r="BW9" s="34"/>
      <c r="BX9" s="34"/>
      <c r="BY9" s="60"/>
      <c r="BZ9" s="60"/>
      <c r="CA9" s="60"/>
      <c r="CB9" s="60"/>
      <c r="CC9" s="60"/>
      <c r="CD9" s="60"/>
      <c r="CE9" s="34"/>
      <c r="CF9" s="34"/>
      <c r="CG9" s="34"/>
      <c r="CH9" s="60"/>
      <c r="CI9" s="60"/>
      <c r="CJ9" s="60"/>
      <c r="CK9" s="60"/>
      <c r="CL9" s="60"/>
      <c r="CM9" s="60"/>
      <c r="CN9" s="32"/>
      <c r="CO9" s="3"/>
      <c r="CP9" s="7"/>
      <c r="CQ9" s="7"/>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row>
    <row r="10" spans="1:194" ht="50.1" customHeight="1" x14ac:dyDescent="0.2">
      <c r="A10" s="40" t="s">
        <v>535</v>
      </c>
      <c r="B10" s="18"/>
      <c r="C10" s="8">
        <f>SUM(COUNTIF('Gedragssignaleringslijsten v1'!P14,"X"),COUNTIF('v2'!P14,"X"),COUNTIF('v3'!P14,"X"),COUNTIF('v4'!P14,"X"),COUNTIF('v5'!P14,"X"),COUNTIF('v6'!P14,"X"),COUNTIF('v7'!P14,"X"),COUNTIF('v8'!P14,"X"),COUNTIF('v9'!P14,"X"),COUNTIF('v10'!P14,"X"),COUNTIF(ouders!P14,"X"),COUNTIF(leerling!P14,"X"),COUNTIF('v13'!P14,"X"),COUNTIF('v14'!P14,"X"),COUNTIF('v15'!P14,"X"))</f>
        <v>0</v>
      </c>
      <c r="D10" t="b">
        <f t="shared" si="0"/>
        <v>0</v>
      </c>
      <c r="E10" s="90" t="str">
        <f>IF(D10=FALSE,"",VLOOKUP(D10,lijst3!$A76:'lijst3'!$B77,2,TRUE))</f>
        <v/>
      </c>
      <c r="F10" s="89" t="str">
        <f>IF(D10=FALSE,"",VLOOKUP(D10,lijst3!$A78:'lijst3'!$B79,2,TRUE))</f>
        <v/>
      </c>
      <c r="G10" s="89" t="str">
        <f>IF(D10=FALSE,"",VLOOKUP(D10,lijst3!$A80:'lijst3'!$B81,2,TRUE))</f>
        <v/>
      </c>
      <c r="H10" s="89" t="str">
        <f>IF(D10=FALSE,"",VLOOKUP(D10,lijst3!$A82:'lijst3'!$B83,2,TRUE))</f>
        <v/>
      </c>
      <c r="I10" s="89" t="str">
        <f>IF(D10=FALSE,"",VLOOKUP(D10,lijst3!$A84:'lijst3'!$B85,2,TRUE))</f>
        <v/>
      </c>
      <c r="J10" s="91" t="str">
        <f>IF(D10=FALSE,"",VLOOKUP(D10,lijst3!$A86:'lijst3'!$B87,2,TRUE))</f>
        <v/>
      </c>
      <c r="K10" s="33"/>
      <c r="L10" s="30">
        <f>SUM(COUNTIF('Gedragssignaleringslijsten v1'!D14,"X"),COUNTIF('v2'!D14,"X"),COUNTIF('v3'!D14,"X"),COUNTIF('v4'!D14,"X"),COUNTIF('v5'!D14,"X"),COUNTIF('v6'!D14,"X"),COUNTIF('v7'!D14,"X"),COUNTIF('v8'!D14,"X"),COUNTIF('v9'!D14,"X"),COUNTIF('v10'!D14,"X"),COUNTIF(ouders!D14,"X"),COUNTIF(leerling!D14,"X"),COUNTIF('v13'!D14,"X"),COUNTIF('v14'!D14,"X"),COUNTIF('v15'!D14,"X"))</f>
        <v>0</v>
      </c>
      <c r="M10" s="31" t="b">
        <f t="shared" si="1"/>
        <v>0</v>
      </c>
      <c r="N10" s="60"/>
      <c r="O10" s="60"/>
      <c r="P10" s="60"/>
      <c r="Q10" s="60"/>
      <c r="R10" s="60"/>
      <c r="S10" s="60"/>
      <c r="T10" s="34"/>
      <c r="U10" s="34"/>
      <c r="V10" s="34"/>
      <c r="W10" s="60"/>
      <c r="X10" s="60"/>
      <c r="Y10" s="60"/>
      <c r="Z10" s="60"/>
      <c r="AA10" s="60"/>
      <c r="AB10" s="60"/>
      <c r="AC10" s="34"/>
      <c r="AD10" s="34"/>
      <c r="AE10" s="34"/>
      <c r="AF10" s="60"/>
      <c r="AG10" s="60"/>
      <c r="AH10" s="60"/>
      <c r="AI10" s="60"/>
      <c r="AJ10" s="60"/>
      <c r="AK10" s="60"/>
      <c r="AL10" s="34"/>
      <c r="AM10" s="34"/>
      <c r="AN10" s="34"/>
      <c r="AO10" s="60"/>
      <c r="AP10" s="60"/>
      <c r="AQ10" s="60"/>
      <c r="AR10" s="60"/>
      <c r="AS10" s="60"/>
      <c r="AT10" s="60"/>
      <c r="AU10" s="34"/>
      <c r="AV10" s="34"/>
      <c r="AW10" s="34"/>
      <c r="AX10" s="60"/>
      <c r="AY10" s="60"/>
      <c r="AZ10" s="60"/>
      <c r="BA10" s="60"/>
      <c r="BB10" s="60"/>
      <c r="BC10" s="60"/>
      <c r="BD10" s="34"/>
      <c r="BE10" s="34"/>
      <c r="BF10" s="34"/>
      <c r="BG10" s="60"/>
      <c r="BH10" s="60"/>
      <c r="BI10" s="60"/>
      <c r="BJ10" s="60"/>
      <c r="BK10" s="60"/>
      <c r="BL10" s="60"/>
      <c r="BM10" s="34"/>
      <c r="BN10" s="34"/>
      <c r="BO10" s="34"/>
      <c r="BP10" s="60"/>
      <c r="BQ10" s="60"/>
      <c r="BR10" s="60"/>
      <c r="BS10" s="60"/>
      <c r="BT10" s="60"/>
      <c r="BU10" s="60"/>
      <c r="BV10" s="34"/>
      <c r="BW10" s="34"/>
      <c r="BX10" s="34"/>
      <c r="BY10" s="60"/>
      <c r="BZ10" s="60"/>
      <c r="CA10" s="60"/>
      <c r="CB10" s="60"/>
      <c r="CC10" s="60"/>
      <c r="CD10" s="60"/>
      <c r="CE10" s="34"/>
      <c r="CF10" s="34"/>
      <c r="CG10" s="34"/>
      <c r="CH10" s="60"/>
      <c r="CI10" s="60"/>
      <c r="CJ10" s="60"/>
      <c r="CK10" s="60"/>
      <c r="CL10" s="60"/>
      <c r="CM10" s="60"/>
      <c r="CN10" s="32"/>
      <c r="CO10" s="3"/>
      <c r="CP10" s="7"/>
      <c r="CQ10" s="7"/>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row>
    <row r="11" spans="1:194" ht="50.1" customHeight="1" x14ac:dyDescent="0.2">
      <c r="A11" s="40" t="s">
        <v>536</v>
      </c>
      <c r="B11" s="18"/>
      <c r="C11" s="8">
        <f>SUM(COUNTIF('Gedragssignaleringslijsten v1'!P15,"X"),COUNTIF('v2'!P15,"X"),COUNTIF('v3'!P15,"X"),COUNTIF('v4'!P15,"X"),COUNTIF('v5'!P15,"X"),COUNTIF('v6'!P15,"X"),COUNTIF('v7'!P15,"X"),COUNTIF('v8'!P15,"X"),COUNTIF('v9'!P15,"X"),COUNTIF('v10'!P15,"X"),COUNTIF(ouders!P15,"X"),COUNTIF(leerling!P15,"X"),COUNTIF('v13'!P15,"X"),COUNTIF('v14'!P15,"X"),COUNTIF('v15'!P15,"X"))</f>
        <v>0</v>
      </c>
      <c r="D11" t="b">
        <f t="shared" si="0"/>
        <v>0</v>
      </c>
      <c r="E11" s="90" t="str">
        <f>IF(D11=FALSE,"",VLOOKUP(D11,lijst3!$A88:'lijst3'!$B89,2,TRUE))</f>
        <v/>
      </c>
      <c r="F11" s="89" t="str">
        <f>IF(D11=FALSE,"",VLOOKUP(D11,lijst3!$A90:'lijst3'!$B91,2,TRUE))</f>
        <v/>
      </c>
      <c r="G11" s="89" t="str">
        <f>IF(D11=FALSE,"",VLOOKUP(D11,lijst3!$A92:'lijst3'!$B93,2,TRUE))</f>
        <v/>
      </c>
      <c r="H11" s="89" t="str">
        <f>IF(D11=FALSE,"",VLOOKUP(D11,lijst3!$A94:'lijst3'!$B95,2,TRUE))</f>
        <v/>
      </c>
      <c r="I11" s="89" t="str">
        <f>IF(D11=FALSE,"",VLOOKUP(D11,lijst3!$A96:'lijst3'!$B97,2,TRUE))</f>
        <v/>
      </c>
      <c r="J11" s="91" t="str">
        <f>IF(D11=FALSE,"",VLOOKUP(D11,lijst3!$A98:'lijst3'!$B99,2,TRUE))</f>
        <v/>
      </c>
      <c r="K11" s="32"/>
      <c r="L11" s="30">
        <f>SUM(COUNTIF('Gedragssignaleringslijsten v1'!D15,"X"),COUNTIF('v2'!D15,"X"),COUNTIF('v3'!D15,"X"),COUNTIF('v4'!D15,"X"),COUNTIF('v5'!D15,"X"),COUNTIF('v6'!D15,"X"),COUNTIF('v7'!D15,"X"),COUNTIF('v8'!D15,"X"),COUNTIF('v9'!D15,"X"),COUNTIF('v10'!D15,"X"),COUNTIF(ouders!D15,"X"),COUNTIF(leerling!D15,"X"),COUNTIF('v13'!D15,"X"),COUNTIF('v14'!D15,"X"),COUNTIF('v15'!D15,"X"))</f>
        <v>0</v>
      </c>
      <c r="M11" s="31" t="b">
        <f t="shared" si="1"/>
        <v>0</v>
      </c>
      <c r="N11" s="60"/>
      <c r="O11" s="60"/>
      <c r="P11" s="60"/>
      <c r="Q11" s="60"/>
      <c r="R11" s="60"/>
      <c r="S11" s="60"/>
      <c r="T11" s="34"/>
      <c r="U11" s="34"/>
      <c r="V11" s="34"/>
      <c r="W11" s="60"/>
      <c r="X11" s="60"/>
      <c r="Y11" s="60"/>
      <c r="Z11" s="60"/>
      <c r="AA11" s="60"/>
      <c r="AB11" s="60"/>
      <c r="AC11" s="34"/>
      <c r="AD11" s="34"/>
      <c r="AE11" s="34"/>
      <c r="AF11" s="60"/>
      <c r="AG11" s="60"/>
      <c r="AH11" s="60"/>
      <c r="AI11" s="60"/>
      <c r="AJ11" s="60"/>
      <c r="AK11" s="60"/>
      <c r="AL11" s="34"/>
      <c r="AM11" s="34"/>
      <c r="AN11" s="34"/>
      <c r="AO11" s="60"/>
      <c r="AP11" s="60"/>
      <c r="AQ11" s="60"/>
      <c r="AR11" s="60"/>
      <c r="AS11" s="60"/>
      <c r="AT11" s="60"/>
      <c r="AU11" s="34"/>
      <c r="AV11" s="34"/>
      <c r="AW11" s="34"/>
      <c r="AX11" s="60"/>
      <c r="AY11" s="60"/>
      <c r="AZ11" s="60"/>
      <c r="BA11" s="60"/>
      <c r="BB11" s="60"/>
      <c r="BC11" s="60"/>
      <c r="BD11" s="34"/>
      <c r="BE11" s="34"/>
      <c r="BF11" s="34"/>
      <c r="BG11" s="60"/>
      <c r="BH11" s="60"/>
      <c r="BI11" s="60"/>
      <c r="BJ11" s="60"/>
      <c r="BK11" s="60"/>
      <c r="BL11" s="60"/>
      <c r="BM11" s="34"/>
      <c r="BN11" s="34"/>
      <c r="BO11" s="34"/>
      <c r="BP11" s="60"/>
      <c r="BQ11" s="60"/>
      <c r="BR11" s="60"/>
      <c r="BS11" s="60"/>
      <c r="BT11" s="60"/>
      <c r="BU11" s="60"/>
      <c r="BV11" s="34"/>
      <c r="BW11" s="34"/>
      <c r="BX11" s="34"/>
      <c r="BY11" s="60"/>
      <c r="BZ11" s="60"/>
      <c r="CA11" s="60"/>
      <c r="CB11" s="60"/>
      <c r="CC11" s="60"/>
      <c r="CD11" s="60"/>
      <c r="CE11" s="34"/>
      <c r="CF11" s="34"/>
      <c r="CG11" s="34"/>
      <c r="CH11" s="60"/>
      <c r="CI11" s="60"/>
      <c r="CJ11" s="60"/>
      <c r="CK11" s="60"/>
      <c r="CL11" s="60"/>
      <c r="CM11" s="60"/>
      <c r="CN11" s="32"/>
      <c r="CO11" s="3"/>
      <c r="CP11" s="7"/>
      <c r="CQ11" s="7"/>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row>
    <row r="12" spans="1:194" ht="50.1" customHeight="1" x14ac:dyDescent="0.2">
      <c r="A12" s="40" t="s">
        <v>537</v>
      </c>
      <c r="B12" s="18"/>
      <c r="C12" s="8">
        <f>SUM(COUNTIF('Gedragssignaleringslijsten v1'!P16,"X"),COUNTIF('v2'!P16,"X"),COUNTIF('v3'!P16,"X"),COUNTIF('v4'!P16,"X"),COUNTIF('v5'!P16,"X"),COUNTIF('v6'!P16,"X"),COUNTIF('v7'!P16,"X"),COUNTIF('v8'!P16,"X"),COUNTIF('v9'!P16,"X"),COUNTIF('v10'!P16,"X"),COUNTIF(ouders!P16,"X"),COUNTIF(leerling!P16,"X"),COUNTIF('v13'!P16,"X"),COUNTIF('v14'!P16,"X"),COUNTIF('v15'!P16,"X"))</f>
        <v>0</v>
      </c>
      <c r="D12" t="b">
        <f t="shared" si="0"/>
        <v>0</v>
      </c>
      <c r="E12" s="90" t="str">
        <f>IF(D12=FALSE,"",VLOOKUP(D12,lijst3!$A100:'lijst3'!$B101,2,TRUE))</f>
        <v/>
      </c>
      <c r="F12" s="89" t="str">
        <f>IF(D12=FALSE,"",VLOOKUP(D12,lijst3!$A102:'lijst3'!$B103,2,TRUE))</f>
        <v/>
      </c>
      <c r="G12" s="89" t="str">
        <f>IF(D12=FALSE,"",VLOOKUP(D12,lijst3!$A104:'lijst3'!$B105,2,TRUE))</f>
        <v/>
      </c>
      <c r="H12" s="89" t="str">
        <f>IF(D12=FALSE,"",VLOOKUP(D12,lijst3!$A106:'lijst3'!$B107,2,TRUE))</f>
        <v/>
      </c>
      <c r="I12" s="89" t="str">
        <f>IF(D12=FALSE,"",VLOOKUP(D12,lijst3!$A108:'lijst3'!$B109,2,TRUE))</f>
        <v/>
      </c>
      <c r="J12" s="91" t="str">
        <f>IF(D12=FALSE,"",VLOOKUP(D12,lijst3!$A110:'lijst3'!$B111,2,TRUE))</f>
        <v/>
      </c>
      <c r="K12" s="32"/>
      <c r="L12" s="30">
        <f>SUM(COUNTIF('Gedragssignaleringslijsten v1'!D16,"X"),COUNTIF('v2'!D16,"X"),COUNTIF('v3'!D16,"X"),COUNTIF('v4'!D16,"X"),COUNTIF('v5'!D16,"X"),COUNTIF('v6'!D16,"X"),COUNTIF('v7'!D16,"X"),COUNTIF('v8'!D16,"X"),COUNTIF('v9'!D16,"X"),COUNTIF('v10'!D16,"X"),COUNTIF(ouders!D16,"X"),COUNTIF(leerling!D16,"X"),COUNTIF('v13'!D16,"X"),COUNTIF('v14'!D16,"X"),COUNTIF('v15'!D16,"X"))</f>
        <v>0</v>
      </c>
      <c r="M12" s="31" t="b">
        <f t="shared" si="1"/>
        <v>0</v>
      </c>
      <c r="N12" s="60"/>
      <c r="O12" s="60"/>
      <c r="P12" s="60"/>
      <c r="Q12" s="60"/>
      <c r="R12" s="60"/>
      <c r="S12" s="60"/>
      <c r="T12" s="34"/>
      <c r="U12" s="34"/>
      <c r="V12" s="34"/>
      <c r="W12" s="60"/>
      <c r="X12" s="60"/>
      <c r="Y12" s="60"/>
      <c r="Z12" s="60"/>
      <c r="AA12" s="60"/>
      <c r="AB12" s="60"/>
      <c r="AC12" s="34"/>
      <c r="AD12" s="34"/>
      <c r="AE12" s="34"/>
      <c r="AF12" s="60"/>
      <c r="AG12" s="60"/>
      <c r="AH12" s="60"/>
      <c r="AI12" s="60"/>
      <c r="AJ12" s="60"/>
      <c r="AK12" s="60"/>
      <c r="AL12" s="34"/>
      <c r="AM12" s="34"/>
      <c r="AN12" s="34"/>
      <c r="AO12" s="60"/>
      <c r="AP12" s="60"/>
      <c r="AQ12" s="60"/>
      <c r="AR12" s="60"/>
      <c r="AS12" s="60"/>
      <c r="AT12" s="60"/>
      <c r="AU12" s="34"/>
      <c r="AV12" s="34"/>
      <c r="AW12" s="34"/>
      <c r="AX12" s="60"/>
      <c r="AY12" s="60"/>
      <c r="AZ12" s="60"/>
      <c r="BA12" s="60"/>
      <c r="BB12" s="60"/>
      <c r="BC12" s="60"/>
      <c r="BD12" s="34"/>
      <c r="BE12" s="34"/>
      <c r="BF12" s="34"/>
      <c r="BG12" s="60"/>
      <c r="BH12" s="60"/>
      <c r="BI12" s="60"/>
      <c r="BJ12" s="60"/>
      <c r="BK12" s="60"/>
      <c r="BL12" s="60"/>
      <c r="BM12" s="34"/>
      <c r="BN12" s="34"/>
      <c r="BO12" s="34"/>
      <c r="BP12" s="60"/>
      <c r="BQ12" s="60"/>
      <c r="BR12" s="60"/>
      <c r="BS12" s="60"/>
      <c r="BT12" s="60"/>
      <c r="BU12" s="60"/>
      <c r="BV12" s="34"/>
      <c r="BW12" s="34"/>
      <c r="BX12" s="34"/>
      <c r="BY12" s="60"/>
      <c r="BZ12" s="60"/>
      <c r="CA12" s="60"/>
      <c r="CB12" s="60"/>
      <c r="CC12" s="60"/>
      <c r="CD12" s="60"/>
      <c r="CE12" s="34"/>
      <c r="CF12" s="34"/>
      <c r="CG12" s="34"/>
      <c r="CH12" s="60"/>
      <c r="CI12" s="60"/>
      <c r="CJ12" s="60"/>
      <c r="CK12" s="60"/>
      <c r="CL12" s="60"/>
      <c r="CM12" s="60"/>
      <c r="CN12" s="32"/>
      <c r="CO12" s="3"/>
      <c r="CP12" s="7"/>
      <c r="CQ12" s="7"/>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row>
    <row r="13" spans="1:194" ht="50.1" customHeight="1" x14ac:dyDescent="0.2">
      <c r="A13" s="40" t="s">
        <v>538</v>
      </c>
      <c r="B13" s="18"/>
      <c r="C13" s="8">
        <f>SUM(COUNTIF('Gedragssignaleringslijsten v1'!P17,"X"),COUNTIF('v2'!P17,"X"),COUNTIF('v3'!P17,"X"),COUNTIF('v4'!P17,"X"),COUNTIF('v5'!P17,"X"),COUNTIF('v6'!P17,"X"),COUNTIF('v7'!P17,"X"),COUNTIF('v8'!P17,"X"),COUNTIF('v9'!P17,"X"),COUNTIF('v10'!P17,"X"),COUNTIF(ouders!P17,"X"),COUNTIF(leerling!P17,"X"),COUNTIF('v13'!P17,"X"),COUNTIF('v14'!P17,"X"),COUNTIF('v15'!P17,"X"))</f>
        <v>0</v>
      </c>
      <c r="D13" t="b">
        <f t="shared" si="0"/>
        <v>0</v>
      </c>
      <c r="E13" s="90" t="str">
        <f>IF(D13=FALSE,"",VLOOKUP(D13,lijst3!$A112:'lijst3'!$B113,2,TRUE))</f>
        <v/>
      </c>
      <c r="F13" s="89" t="str">
        <f>IF(D13=FALSE,"",VLOOKUP(D13,lijst3!$A114:'lijst3'!$B115,2,TRUE))</f>
        <v/>
      </c>
      <c r="G13" s="89" t="str">
        <f>IF(D13=FALSE,"",VLOOKUP(D13,lijst3!$A116:'lijst3'!$B117,2,TRUE))</f>
        <v/>
      </c>
      <c r="H13" s="89" t="str">
        <f>IF(D13=FALSE,"",VLOOKUP(D13,lijst3!$A118:'lijst3'!$B119,2,TRUE))</f>
        <v/>
      </c>
      <c r="I13" s="89" t="str">
        <f>IF(D13=FALSE,"",VLOOKUP(D13,lijst3!$A120:'lijst3'!$B121,2,TRUE))</f>
        <v/>
      </c>
      <c r="J13" s="91" t="str">
        <f>IF(D13=FALSE,"",VLOOKUP(D13,lijst3!$A122:'lijst3'!$B123,2,TRUE))</f>
        <v/>
      </c>
      <c r="K13" s="32"/>
      <c r="L13" s="30">
        <f>SUM(COUNTIF('Gedragssignaleringslijsten v1'!D17,"X"),COUNTIF('v2'!D17,"X"),COUNTIF('v3'!D17,"X"),COUNTIF('v4'!D17,"X"),COUNTIF('v5'!D17,"X"),COUNTIF('v6'!D17,"X"),COUNTIF('v7'!D17,"X"),COUNTIF('v8'!D17,"X"),COUNTIF('v9'!D17,"X"),COUNTIF('v10'!D17,"X"),COUNTIF(ouders!D17,"X"),COUNTIF(leerling!D17,"X"),COUNTIF('v13'!D17,"X"),COUNTIF('v14'!D17,"X"),COUNTIF('v15'!D17,"X"))</f>
        <v>0</v>
      </c>
      <c r="M13" s="31" t="b">
        <f t="shared" si="1"/>
        <v>0</v>
      </c>
      <c r="N13" s="60"/>
      <c r="O13" s="60"/>
      <c r="P13" s="60"/>
      <c r="Q13" s="60"/>
      <c r="R13" s="60"/>
      <c r="S13" s="60"/>
      <c r="T13" s="34"/>
      <c r="U13" s="34"/>
      <c r="V13" s="34"/>
      <c r="W13" s="60"/>
      <c r="X13" s="60"/>
      <c r="Y13" s="60"/>
      <c r="Z13" s="60"/>
      <c r="AA13" s="60"/>
      <c r="AB13" s="60"/>
      <c r="AC13" s="34"/>
      <c r="AD13" s="34"/>
      <c r="AE13" s="34"/>
      <c r="AF13" s="60"/>
      <c r="AG13" s="60"/>
      <c r="AH13" s="60"/>
      <c r="AI13" s="60"/>
      <c r="AJ13" s="60"/>
      <c r="AK13" s="60"/>
      <c r="AL13" s="34"/>
      <c r="AM13" s="34"/>
      <c r="AN13" s="34"/>
      <c r="AO13" s="60"/>
      <c r="AP13" s="60"/>
      <c r="AQ13" s="60"/>
      <c r="AR13" s="60"/>
      <c r="AS13" s="60"/>
      <c r="AT13" s="60"/>
      <c r="AU13" s="34"/>
      <c r="AV13" s="34"/>
      <c r="AW13" s="34"/>
      <c r="AX13" s="60"/>
      <c r="AY13" s="60"/>
      <c r="AZ13" s="60"/>
      <c r="BA13" s="60"/>
      <c r="BB13" s="60"/>
      <c r="BC13" s="60"/>
      <c r="BD13" s="34"/>
      <c r="BE13" s="34"/>
      <c r="BF13" s="34"/>
      <c r="BG13" s="60"/>
      <c r="BH13" s="60"/>
      <c r="BI13" s="60"/>
      <c r="BJ13" s="60"/>
      <c r="BK13" s="60"/>
      <c r="BL13" s="60"/>
      <c r="BM13" s="34"/>
      <c r="BN13" s="34"/>
      <c r="BO13" s="34"/>
      <c r="BP13" s="60"/>
      <c r="BQ13" s="60"/>
      <c r="BR13" s="60"/>
      <c r="BS13" s="60"/>
      <c r="BT13" s="60"/>
      <c r="BU13" s="60"/>
      <c r="BV13" s="34"/>
      <c r="BW13" s="34"/>
      <c r="BX13" s="34"/>
      <c r="BY13" s="60"/>
      <c r="BZ13" s="60"/>
      <c r="CA13" s="60"/>
      <c r="CB13" s="60"/>
      <c r="CC13" s="60"/>
      <c r="CD13" s="60"/>
      <c r="CE13" s="34"/>
      <c r="CF13" s="34"/>
      <c r="CG13" s="34"/>
      <c r="CH13" s="60"/>
      <c r="CI13" s="60"/>
      <c r="CJ13" s="60"/>
      <c r="CK13" s="60"/>
      <c r="CL13" s="60"/>
      <c r="CM13" s="60"/>
      <c r="CN13" s="32"/>
      <c r="CO13" s="3"/>
      <c r="CP13" s="7"/>
      <c r="CQ13" s="7"/>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row>
    <row r="14" spans="1:194" ht="50.1" customHeight="1" x14ac:dyDescent="0.2">
      <c r="A14" s="40" t="s">
        <v>187</v>
      </c>
      <c r="B14" s="18"/>
      <c r="C14" s="8">
        <f>SUM(COUNTIF('Gedragssignaleringslijsten v1'!P18,"X"),COUNTIF('v2'!P18,"X"),COUNTIF('v3'!P18,"X"),COUNTIF('v4'!P18,"X"),COUNTIF('v5'!P18,"X"),COUNTIF('v6'!P18,"X"),COUNTIF('v7'!P18,"X"),COUNTIF('v8'!P18,"X"),COUNTIF('v9'!P18,"X"),COUNTIF('v10'!P18,"X"),COUNTIF(ouders!P18,"X"),COUNTIF(leerling!P18,"X"),COUNTIF('v13'!P18,"X"),COUNTIF('v14'!P18,"X"),COUNTIF('v15'!P18,"X"))</f>
        <v>0</v>
      </c>
      <c r="D14" t="b">
        <f t="shared" si="0"/>
        <v>0</v>
      </c>
      <c r="E14" s="90" t="str">
        <f>IF(D14=FALSE,"",VLOOKUP(D14,lijst3!$A124:'lijst3'!$B125,2,TRUE))</f>
        <v/>
      </c>
      <c r="F14" s="89" t="str">
        <f>IF(D14=FALSE,"",VLOOKUP(D14,lijst3!$A126:'lijst3'!$B127,2,TRUE))</f>
        <v/>
      </c>
      <c r="G14" s="89" t="str">
        <f>IF(D14=FALSE,"",VLOOKUP(D14,lijst3!$A128:'lijst3'!$B129,2,TRUE))</f>
        <v/>
      </c>
      <c r="H14" s="89" t="str">
        <f>IF(D14=FALSE,"",VLOOKUP(D14,lijst3!$A130:'lijst3'!$B131,2,TRUE))</f>
        <v/>
      </c>
      <c r="I14" s="89" t="str">
        <f>IF(D14=FALSE,"",VLOOKUP(D14,lijst3!$A132:'lijst3'!$B133,2,TRUE))</f>
        <v/>
      </c>
      <c r="J14" s="91" t="str">
        <f>IF(D14=FALSE,"",VLOOKUP(D14,lijst3!$A134:'lijst3'!$B135,2,TRUE))</f>
        <v/>
      </c>
      <c r="K14" s="32"/>
      <c r="L14" s="30">
        <f>SUM(COUNTIF('Gedragssignaleringslijsten v1'!D18,"X"),COUNTIF('v2'!D18,"X"),COUNTIF('v3'!D18,"X"),COUNTIF('v4'!D18,"X"),COUNTIF('v5'!D18,"X"),COUNTIF('v6'!D18,"X"),COUNTIF('v7'!D18,"X"),COUNTIF('v8'!D18,"X"),COUNTIF('v9'!D18,"X"),COUNTIF('v10'!D18,"X"),COUNTIF(ouders!D18,"X"),COUNTIF(leerling!D18,"X"),COUNTIF('v13'!D18,"X"),COUNTIF('v14'!D18,"X"),COUNTIF('v15'!D18,"X"))</f>
        <v>0</v>
      </c>
      <c r="M14" s="31" t="b">
        <f t="shared" si="1"/>
        <v>0</v>
      </c>
      <c r="N14" s="60"/>
      <c r="O14" s="60"/>
      <c r="P14" s="60"/>
      <c r="Q14" s="60"/>
      <c r="R14" s="60"/>
      <c r="S14" s="60"/>
      <c r="T14" s="34"/>
      <c r="U14" s="34"/>
      <c r="V14" s="34"/>
      <c r="W14" s="60"/>
      <c r="X14" s="60"/>
      <c r="Y14" s="60"/>
      <c r="Z14" s="60"/>
      <c r="AA14" s="60"/>
      <c r="AB14" s="60"/>
      <c r="AC14" s="34"/>
      <c r="AD14" s="34"/>
      <c r="AE14" s="34"/>
      <c r="AF14" s="60"/>
      <c r="AG14" s="60"/>
      <c r="AH14" s="60"/>
      <c r="AI14" s="60"/>
      <c r="AJ14" s="60"/>
      <c r="AK14" s="60"/>
      <c r="AL14" s="34"/>
      <c r="AM14" s="34"/>
      <c r="AN14" s="34"/>
      <c r="AO14" s="60"/>
      <c r="AP14" s="60"/>
      <c r="AQ14" s="60"/>
      <c r="AR14" s="60"/>
      <c r="AS14" s="60"/>
      <c r="AT14" s="60"/>
      <c r="AU14" s="34"/>
      <c r="AV14" s="34"/>
      <c r="AW14" s="34"/>
      <c r="AX14" s="60"/>
      <c r="AY14" s="60"/>
      <c r="AZ14" s="60"/>
      <c r="BA14" s="60"/>
      <c r="BB14" s="60"/>
      <c r="BC14" s="60"/>
      <c r="BD14" s="34"/>
      <c r="BE14" s="34"/>
      <c r="BF14" s="34"/>
      <c r="BG14" s="60"/>
      <c r="BH14" s="60"/>
      <c r="BI14" s="60"/>
      <c r="BJ14" s="60"/>
      <c r="BK14" s="60"/>
      <c r="BL14" s="60"/>
      <c r="BM14" s="34"/>
      <c r="BN14" s="34"/>
      <c r="BO14" s="34"/>
      <c r="BP14" s="60"/>
      <c r="BQ14" s="60"/>
      <c r="BR14" s="60"/>
      <c r="BS14" s="60"/>
      <c r="BT14" s="60"/>
      <c r="BU14" s="60"/>
      <c r="BV14" s="34"/>
      <c r="BW14" s="34"/>
      <c r="BX14" s="34"/>
      <c r="BY14" s="60"/>
      <c r="BZ14" s="60"/>
      <c r="CA14" s="60"/>
      <c r="CB14" s="60"/>
      <c r="CC14" s="60"/>
      <c r="CD14" s="60"/>
      <c r="CE14" s="34"/>
      <c r="CF14" s="34"/>
      <c r="CG14" s="34"/>
      <c r="CH14" s="60"/>
      <c r="CI14" s="60"/>
      <c r="CJ14" s="60"/>
      <c r="CK14" s="60"/>
      <c r="CL14" s="60"/>
      <c r="CM14" s="60"/>
      <c r="CN14" s="32"/>
      <c r="CO14" s="3"/>
      <c r="CP14" s="7"/>
      <c r="CQ14" s="7"/>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row>
    <row r="15" spans="1:194" ht="50.1" customHeight="1" x14ac:dyDescent="0.2">
      <c r="A15" s="40" t="s">
        <v>539</v>
      </c>
      <c r="B15" s="18"/>
      <c r="C15" s="8">
        <f>SUM(COUNTIF('Gedragssignaleringslijsten v1'!P19,"X"),COUNTIF('v2'!P19,"X"),COUNTIF('v3'!P19,"X"),COUNTIF('v4'!P19,"X"),COUNTIF('v5'!P19,"X"),COUNTIF('v6'!P19,"X"),COUNTIF('v7'!P19,"X"),COUNTIF('v8'!P19,"X"),COUNTIF('v9'!P19,"X"),COUNTIF('v10'!P19,"X"),COUNTIF(ouders!P19,"X"),COUNTIF(leerling!P19,"X"),COUNTIF('v13'!P19,"X"),COUNTIF('v14'!P19,"X"),COUNTIF('v15'!P19,"X"))</f>
        <v>0</v>
      </c>
      <c r="D15" t="b">
        <f t="shared" si="0"/>
        <v>0</v>
      </c>
      <c r="E15" s="90" t="str">
        <f>IF(D15=FALSE,"",VLOOKUP(D15,lijst3!$A136:'lijst3'!$B137,2,TRUE))</f>
        <v/>
      </c>
      <c r="F15" s="89" t="str">
        <f>IF(D15=FALSE,"",VLOOKUP(D15,lijst3!$A138:'lijst3'!$B139,2,TRUE))</f>
        <v/>
      </c>
      <c r="G15" s="89" t="str">
        <f>IF(D15=FALSE,"",VLOOKUP(D15,lijst3!$A140:'lijst3'!$B141,2,TRUE))</f>
        <v/>
      </c>
      <c r="H15" s="89" t="str">
        <f>IF(D15=FALSE,"",VLOOKUP(D15,lijst3!$A142:'lijst3'!$B143,2,TRUE))</f>
        <v/>
      </c>
      <c r="I15" s="89" t="str">
        <f>IF(D15=FALSE,"",VLOOKUP(D15,lijst3!$A144:'lijst3'!$B145,2,TRUE))</f>
        <v/>
      </c>
      <c r="J15" s="91" t="str">
        <f>IF(D15=FALSE,"",VLOOKUP(D15,lijst3!$A146:'lijst3'!$B147,2,TRUE))</f>
        <v/>
      </c>
      <c r="K15" s="32"/>
      <c r="L15" s="30">
        <f>SUM(COUNTIF('Gedragssignaleringslijsten v1'!D19,"X"),COUNTIF('v2'!D19,"X"),COUNTIF('v3'!D19,"X"),COUNTIF('v4'!D19,"X"),COUNTIF('v5'!D19,"X"),COUNTIF('v6'!D19,"X"),COUNTIF('v7'!D19,"X"),COUNTIF('v8'!D19,"X"),COUNTIF('v9'!D19,"X"),COUNTIF('v10'!D19,"X"),COUNTIF(ouders!D19,"X"),COUNTIF(leerling!D19,"X"),COUNTIF('v13'!D19,"X"),COUNTIF('v14'!D19,"X"),COUNTIF('v15'!D19,"X"))</f>
        <v>0</v>
      </c>
      <c r="M15" s="31" t="b">
        <f t="shared" si="1"/>
        <v>0</v>
      </c>
      <c r="N15" s="60"/>
      <c r="O15" s="60"/>
      <c r="P15" s="60"/>
      <c r="Q15" s="60"/>
      <c r="R15" s="60"/>
      <c r="S15" s="60"/>
      <c r="T15" s="34"/>
      <c r="U15" s="34"/>
      <c r="V15" s="34"/>
      <c r="W15" s="60"/>
      <c r="X15" s="60"/>
      <c r="Y15" s="60"/>
      <c r="Z15" s="60"/>
      <c r="AA15" s="60"/>
      <c r="AB15" s="60"/>
      <c r="AC15" s="34"/>
      <c r="AD15" s="34"/>
      <c r="AE15" s="34"/>
      <c r="AF15" s="60"/>
      <c r="AG15" s="60"/>
      <c r="AH15" s="60"/>
      <c r="AI15" s="60"/>
      <c r="AJ15" s="60"/>
      <c r="AK15" s="60"/>
      <c r="AL15" s="34"/>
      <c r="AM15" s="34"/>
      <c r="AN15" s="34"/>
      <c r="AO15" s="60"/>
      <c r="AP15" s="60"/>
      <c r="AQ15" s="60"/>
      <c r="AR15" s="60"/>
      <c r="AS15" s="60"/>
      <c r="AT15" s="60"/>
      <c r="AU15" s="34"/>
      <c r="AV15" s="34"/>
      <c r="AW15" s="34"/>
      <c r="AX15" s="60"/>
      <c r="AY15" s="60"/>
      <c r="AZ15" s="60"/>
      <c r="BA15" s="60"/>
      <c r="BB15" s="60"/>
      <c r="BC15" s="60"/>
      <c r="BD15" s="34"/>
      <c r="BE15" s="34"/>
      <c r="BF15" s="34"/>
      <c r="BG15" s="60"/>
      <c r="BH15" s="60"/>
      <c r="BI15" s="60"/>
      <c r="BJ15" s="60"/>
      <c r="BK15" s="60"/>
      <c r="BL15" s="60"/>
      <c r="BM15" s="34"/>
      <c r="BN15" s="34"/>
      <c r="BO15" s="34"/>
      <c r="BP15" s="60"/>
      <c r="BQ15" s="60"/>
      <c r="BR15" s="60"/>
      <c r="BS15" s="60"/>
      <c r="BT15" s="60"/>
      <c r="BU15" s="60"/>
      <c r="BV15" s="34"/>
      <c r="BW15" s="34"/>
      <c r="BX15" s="34"/>
      <c r="BY15" s="60"/>
      <c r="BZ15" s="60"/>
      <c r="CA15" s="60"/>
      <c r="CB15" s="60"/>
      <c r="CC15" s="60"/>
      <c r="CD15" s="60"/>
      <c r="CE15" s="34"/>
      <c r="CF15" s="34"/>
      <c r="CG15" s="34"/>
      <c r="CH15" s="60"/>
      <c r="CI15" s="60"/>
      <c r="CJ15" s="60"/>
      <c r="CK15" s="60"/>
      <c r="CL15" s="60"/>
      <c r="CM15" s="60"/>
      <c r="CN15" s="32"/>
      <c r="CO15" s="3"/>
      <c r="CP15" s="7"/>
      <c r="CQ15" s="7"/>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row>
    <row r="16" spans="1:194" ht="50.1" customHeight="1" thickBot="1" x14ac:dyDescent="0.25">
      <c r="A16" s="41" t="s">
        <v>177</v>
      </c>
      <c r="B16" s="18"/>
      <c r="C16" s="8">
        <f>SUM(COUNTIF('Gedragssignaleringslijsten v1'!P20,"X"),COUNTIF('v2'!P20,"X"),COUNTIF('v3'!P20,"X"),COUNTIF('v4'!P20,"X"),COUNTIF('v5'!P20,"X"),COUNTIF('v6'!P20,"X"),COUNTIF('v7'!P20,"X"),COUNTIF('v8'!P20,"X"),COUNTIF('v9'!P20,"X"),COUNTIF('v10'!P20,"X"),COUNTIF(ouders!P20,"X"),COUNTIF(leerling!P20,"X"),COUNTIF('v13'!P20,"X"),COUNTIF('v14'!P20,"X"),COUNTIF('v15'!P20,"X"))</f>
        <v>0</v>
      </c>
      <c r="D16" t="b">
        <f t="shared" si="0"/>
        <v>0</v>
      </c>
      <c r="E16" s="92" t="str">
        <f>IF(D16=FALSE,"",VLOOKUP(D16,lijst3!$A148:'lijst3'!$B149,2,TRUE))</f>
        <v/>
      </c>
      <c r="F16" s="93" t="str">
        <f>IF(D16=FALSE,"",VLOOKUP(D16,lijst3!$A150:'lijst3'!$B151,2,TRUE))</f>
        <v/>
      </c>
      <c r="G16" s="93" t="str">
        <f>IF(D16=FALSE,"",VLOOKUP(D16,lijst3!$A152:'lijst3'!$B153,2,TRUE))</f>
        <v/>
      </c>
      <c r="H16" s="93" t="str">
        <f>IF(D16=FALSE,"",VLOOKUP(D16,lijst3!$A154:'lijst3'!$B155,2,TRUE))</f>
        <v/>
      </c>
      <c r="I16" s="93" t="str">
        <f>IF(D16=FALSE,"",VLOOKUP(D16,lijst3!$A156:'lijst3'!$B157,2,TRUE))</f>
        <v/>
      </c>
      <c r="J16" s="94" t="str">
        <f>IF(D16=FALSE,"",VLOOKUP(D16,lijst3!$A158:'lijst3'!$B159,2,TRUE))</f>
        <v/>
      </c>
      <c r="K16" s="32"/>
      <c r="L16" s="30">
        <f>SUM(COUNTIF('Gedragssignaleringslijsten v1'!D20,"X"),COUNTIF('v2'!D20,"X"),COUNTIF('v3'!D20,"X"),COUNTIF('v4'!D20,"X"),COUNTIF('v5'!D20,"X"),COUNTIF('v6'!D20,"X"),COUNTIF('v7'!D20,"X"),COUNTIF('v8'!D20,"X"),COUNTIF('v9'!D20,"X"),COUNTIF('v10'!D20,"X"),COUNTIF(ouders!D20,"X"),COUNTIF(leerling!D20,"X"),COUNTIF('v13'!D20,"X"),COUNTIF('v14'!D20,"X"),COUNTIF('v15'!D20,"X"))</f>
        <v>0</v>
      </c>
      <c r="M16" s="31" t="b">
        <f t="shared" si="1"/>
        <v>0</v>
      </c>
      <c r="N16" s="60"/>
      <c r="O16" s="60"/>
      <c r="P16" s="60"/>
      <c r="Q16" s="60"/>
      <c r="R16" s="60"/>
      <c r="S16" s="60"/>
      <c r="T16" s="34"/>
      <c r="U16" s="34"/>
      <c r="V16" s="34"/>
      <c r="W16" s="60"/>
      <c r="X16" s="60"/>
      <c r="Y16" s="60"/>
      <c r="Z16" s="60"/>
      <c r="AA16" s="60"/>
      <c r="AB16" s="60"/>
      <c r="AC16" s="34"/>
      <c r="AD16" s="34"/>
      <c r="AE16" s="34"/>
      <c r="AF16" s="60"/>
      <c r="AG16" s="60"/>
      <c r="AH16" s="60"/>
      <c r="AI16" s="60"/>
      <c r="AJ16" s="60"/>
      <c r="AK16" s="60"/>
      <c r="AL16" s="34"/>
      <c r="AM16" s="34"/>
      <c r="AN16" s="34"/>
      <c r="AO16" s="60"/>
      <c r="AP16" s="60"/>
      <c r="AQ16" s="60"/>
      <c r="AR16" s="60"/>
      <c r="AS16" s="60"/>
      <c r="AT16" s="60"/>
      <c r="AU16" s="34"/>
      <c r="AV16" s="34"/>
      <c r="AW16" s="34"/>
      <c r="AX16" s="60"/>
      <c r="AY16" s="60"/>
      <c r="AZ16" s="60"/>
      <c r="BA16" s="60"/>
      <c r="BB16" s="60"/>
      <c r="BC16" s="60"/>
      <c r="BD16" s="34"/>
      <c r="BE16" s="34"/>
      <c r="BF16" s="34"/>
      <c r="BG16" s="60"/>
      <c r="BH16" s="60"/>
      <c r="BI16" s="60"/>
      <c r="BJ16" s="60"/>
      <c r="BK16" s="60"/>
      <c r="BL16" s="60"/>
      <c r="BM16" s="34"/>
      <c r="BN16" s="34"/>
      <c r="BO16" s="34"/>
      <c r="BP16" s="60"/>
      <c r="BQ16" s="60"/>
      <c r="BR16" s="60"/>
      <c r="BS16" s="60"/>
      <c r="BT16" s="60"/>
      <c r="BU16" s="60"/>
      <c r="BV16" s="34"/>
      <c r="BW16" s="34"/>
      <c r="BX16" s="34"/>
      <c r="BY16" s="60"/>
      <c r="BZ16" s="60"/>
      <c r="CA16" s="60"/>
      <c r="CB16" s="60"/>
      <c r="CC16" s="60"/>
      <c r="CD16" s="60"/>
      <c r="CE16" s="34"/>
      <c r="CF16" s="34"/>
      <c r="CG16" s="34"/>
      <c r="CH16" s="60"/>
      <c r="CI16" s="60"/>
      <c r="CJ16" s="60"/>
      <c r="CK16" s="60"/>
      <c r="CL16" s="60"/>
      <c r="CM16" s="60"/>
      <c r="CN16" s="32"/>
      <c r="CO16" s="3"/>
      <c r="CP16" s="7"/>
      <c r="CQ16" s="7"/>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row>
    <row r="17" spans="1:194" ht="13.5" thickBot="1" x14ac:dyDescent="0.25">
      <c r="A17" s="47" t="s">
        <v>340</v>
      </c>
      <c r="B17" s="19"/>
      <c r="C17" s="8"/>
      <c r="D17" s="8"/>
      <c r="E17" s="34"/>
      <c r="F17" s="34"/>
      <c r="G17" s="34"/>
      <c r="H17" s="34"/>
      <c r="I17" s="34"/>
      <c r="J17" s="34"/>
      <c r="K17" s="32"/>
      <c r="L17" s="32"/>
      <c r="M17" s="32"/>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2"/>
      <c r="CO17" s="3"/>
      <c r="CP17" s="7"/>
      <c r="CQ17" s="7"/>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row>
    <row r="18" spans="1:194" ht="50.1" customHeight="1" x14ac:dyDescent="0.2">
      <c r="A18" s="39" t="s">
        <v>189</v>
      </c>
      <c r="B18" s="18"/>
      <c r="C18" s="8">
        <f>SUM(COUNTIF('Gedragssignaleringslijsten v1'!P22,"X"),COUNTIF('v2'!P22,"X"),COUNTIF('v3'!P22,"X"),COUNTIF('v4'!P22,"X"),COUNTIF('v5'!P22,"X"),COUNTIF('v6'!P22,"X"),COUNTIF('v7'!P22,"X"),COUNTIF('v8'!P22,"X"),COUNTIF('v9'!P22,"X"),COUNTIF('v10'!P22,"X"),COUNTIF(ouders!P22,"X"),COUNTIF(leerling!P22,"X"),COUNTIF('v13'!P22,"X"),COUNTIF('v14'!P22,"X"),COUNTIF('v15'!P22,"X"))</f>
        <v>0</v>
      </c>
      <c r="D18" t="b">
        <f>IF(C18&gt;C$1/30, TRUE)</f>
        <v>0</v>
      </c>
      <c r="E18" s="95" t="str">
        <f>IF(D18=FALSE,"",VLOOKUP(D18,lijst3!$A160:'lijst3'!$B161,2,TRUE))</f>
        <v/>
      </c>
      <c r="F18" s="96" t="str">
        <f>IF(D18=FALSE,"",VLOOKUP(D18,lijst3!$A162:'lijst3'!$B163,2,TRUE))</f>
        <v/>
      </c>
      <c r="G18" s="96" t="str">
        <f>IF(D18=FALSE,"",VLOOKUP(D18,lijst3!$A164:'lijst3'!$B165,2,TRUE))</f>
        <v/>
      </c>
      <c r="H18" s="96" t="str">
        <f>IF(D18=FALSE,"",VLOOKUP(D18,lijst3!$A166:'lijst3'!$B167,2,TRUE))</f>
        <v/>
      </c>
      <c r="I18" s="96" t="str">
        <f>IF(D18=FALSE,"",VLOOKUP(D18,lijst3!$A168:'lijst3'!$B169,2,TRUE))</f>
        <v/>
      </c>
      <c r="J18" s="97" t="str">
        <f>IF(D18=FALSE,"",VLOOKUP(D18,lijst3!$A170:'lijst3'!$B171,2,TRUE))</f>
        <v/>
      </c>
      <c r="K18" s="33"/>
      <c r="L18" s="30">
        <f>SUM(COUNTIF('Gedragssignaleringslijsten v1'!D22,"X"),COUNTIF('v2'!D22,"X"),COUNTIF('v3'!D22,"X"),COUNTIF('v4'!D22,"X"),COUNTIF('v5'!D22,"X"),COUNTIF('v6'!D22,"X"),COUNTIF('v7'!D22,"X"),COUNTIF('v8'!D22,"X"),COUNTIF('v9'!D22,"X"),COUNTIF('v10'!D22,"X"),COUNTIF(ouders!D22,"X"),COUNTIF(leerling!D22,"X"),COUNTIF('v13'!D22,"X"),COUNTIF('v14'!D22,"X"),COUNTIF('v15'!D22,"X"))</f>
        <v>0</v>
      </c>
      <c r="M18" s="31" t="b">
        <f>IF(L18&gt;L$1/20, TRUE)</f>
        <v>0</v>
      </c>
      <c r="N18" s="60"/>
      <c r="O18" s="60"/>
      <c r="P18" s="60"/>
      <c r="Q18" s="60"/>
      <c r="R18" s="60"/>
      <c r="S18" s="60"/>
      <c r="T18" s="34"/>
      <c r="U18" s="34"/>
      <c r="V18" s="34"/>
      <c r="W18" s="60"/>
      <c r="X18" s="60"/>
      <c r="Y18" s="60"/>
      <c r="Z18" s="60"/>
      <c r="AA18" s="60"/>
      <c r="AB18" s="60"/>
      <c r="AC18" s="34"/>
      <c r="AD18" s="34"/>
      <c r="AE18" s="34"/>
      <c r="AF18" s="60"/>
      <c r="AG18" s="60"/>
      <c r="AH18" s="60"/>
      <c r="AI18" s="60"/>
      <c r="AJ18" s="60"/>
      <c r="AK18" s="60"/>
      <c r="AL18" s="34"/>
      <c r="AM18" s="34"/>
      <c r="AN18" s="34"/>
      <c r="AO18" s="60"/>
      <c r="AP18" s="60"/>
      <c r="AQ18" s="60"/>
      <c r="AR18" s="60"/>
      <c r="AS18" s="60"/>
      <c r="AT18" s="60"/>
      <c r="AU18" s="34"/>
      <c r="AV18" s="34"/>
      <c r="AW18" s="34"/>
      <c r="AX18" s="60"/>
      <c r="AY18" s="60"/>
      <c r="AZ18" s="60"/>
      <c r="BA18" s="60"/>
      <c r="BB18" s="60"/>
      <c r="BC18" s="60"/>
      <c r="BD18" s="34"/>
      <c r="BE18" s="34"/>
      <c r="BF18" s="34"/>
      <c r="BG18" s="60"/>
      <c r="BH18" s="60"/>
      <c r="BI18" s="60"/>
      <c r="BJ18" s="60"/>
      <c r="BK18" s="60"/>
      <c r="BL18" s="60"/>
      <c r="BM18" s="34"/>
      <c r="BN18" s="34"/>
      <c r="BO18" s="34"/>
      <c r="BP18" s="60"/>
      <c r="BQ18" s="60"/>
      <c r="BR18" s="60"/>
      <c r="BS18" s="60"/>
      <c r="BT18" s="60"/>
      <c r="BU18" s="60"/>
      <c r="BV18" s="34"/>
      <c r="BW18" s="34"/>
      <c r="BX18" s="34"/>
      <c r="BY18" s="60"/>
      <c r="BZ18" s="60"/>
      <c r="CA18" s="60"/>
      <c r="CB18" s="60"/>
      <c r="CC18" s="60"/>
      <c r="CD18" s="60"/>
      <c r="CE18" s="34"/>
      <c r="CF18" s="34"/>
      <c r="CG18" s="34"/>
      <c r="CH18" s="60"/>
      <c r="CI18" s="60"/>
      <c r="CJ18" s="60"/>
      <c r="CK18" s="60"/>
      <c r="CL18" s="60"/>
      <c r="CM18" s="60"/>
      <c r="CN18" s="32"/>
      <c r="CO18" s="3"/>
      <c r="CP18" s="7"/>
      <c r="CQ18" s="7"/>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row>
    <row r="19" spans="1:194" ht="50.1" customHeight="1" x14ac:dyDescent="0.2">
      <c r="A19" s="40" t="s">
        <v>179</v>
      </c>
      <c r="B19" s="18"/>
      <c r="C19" s="8">
        <f>SUM(COUNTIF('Gedragssignaleringslijsten v1'!P23,"X"),COUNTIF('v2'!P23,"X"),COUNTIF('v3'!P23,"X"),COUNTIF('v4'!P23,"X"),COUNTIF('v5'!P23,"X"),COUNTIF('v6'!P23,"X"),COUNTIF('v7'!P23,"X"),COUNTIF('v8'!P23,"X"),COUNTIF('v9'!P23,"X"),COUNTIF('v10'!P23,"X"),COUNTIF(ouders!P23,"X"),COUNTIF(leerling!P23,"X"),COUNTIF('v13'!P23,"X"),COUNTIF('v14'!P23,"X"),COUNTIF('v15'!P23,"X"))</f>
        <v>0</v>
      </c>
      <c r="D19" t="b">
        <f>IF(C19&gt;C$1/30, TRUE)</f>
        <v>0</v>
      </c>
      <c r="E19" s="90" t="str">
        <f>IF(D19=FALSE,"",VLOOKUP(D19,lijst3!$A172:'lijst3'!$B173,2,TRUE))</f>
        <v/>
      </c>
      <c r="F19" s="89" t="str">
        <f>IF(D19=FALSE,"",VLOOKUP(D19,lijst3!$A174:'lijst3'!$B175,2,TRUE))</f>
        <v/>
      </c>
      <c r="G19" s="89" t="str">
        <f>IF(D19=FALSE,"",VLOOKUP(D19,lijst3!$A176:'lijst3'!$B177,2,TRUE))</f>
        <v/>
      </c>
      <c r="H19" s="89" t="str">
        <f>IF(D19=FALSE,"",VLOOKUP(D19,lijst3!$A178:'lijst3'!$B179,2,TRUE))</f>
        <v/>
      </c>
      <c r="I19" s="89" t="str">
        <f>IF(D19=FALSE,"",VLOOKUP(D19,lijst3!$A180:'lijst3'!$B181,2,TRUE))</f>
        <v/>
      </c>
      <c r="J19" s="91" t="str">
        <f>IF(D19=FALSE,"",VLOOKUP(D19,lijst3!$A182:'lijst3'!$B183,2,TRUE))</f>
        <v/>
      </c>
      <c r="K19" s="32"/>
      <c r="L19" s="30">
        <f>SUM(COUNTIF('Gedragssignaleringslijsten v1'!D23,"X"),COUNTIF('v2'!D23,"X"),COUNTIF('v3'!D23,"X"),COUNTIF('v4'!D23,"X"),COUNTIF('v5'!D23,"X"),COUNTIF('v6'!D23,"X"),COUNTIF('v7'!D23,"X"),COUNTIF('v8'!D23,"X"),COUNTIF('v9'!D23,"X"),COUNTIF('v10'!D23,"X"),COUNTIF(ouders!D23,"X"),COUNTIF(leerling!D23,"X"),COUNTIF('v13'!D23,"X"),COUNTIF('v14'!D23,"X"),COUNTIF('v15'!D23,"X"))</f>
        <v>0</v>
      </c>
      <c r="M19" s="31" t="b">
        <f>IF(L19&gt;L$1/20, TRUE)</f>
        <v>0</v>
      </c>
      <c r="N19" s="60"/>
      <c r="O19" s="60"/>
      <c r="P19" s="60"/>
      <c r="Q19" s="60"/>
      <c r="R19" s="60"/>
      <c r="S19" s="60"/>
      <c r="T19" s="34"/>
      <c r="U19" s="34"/>
      <c r="V19" s="34"/>
      <c r="W19" s="60"/>
      <c r="X19" s="60"/>
      <c r="Y19" s="60"/>
      <c r="Z19" s="60"/>
      <c r="AA19" s="60"/>
      <c r="AB19" s="60"/>
      <c r="AC19" s="34"/>
      <c r="AD19" s="34"/>
      <c r="AE19" s="34"/>
      <c r="AF19" s="60"/>
      <c r="AG19" s="60"/>
      <c r="AH19" s="60"/>
      <c r="AI19" s="60"/>
      <c r="AJ19" s="60"/>
      <c r="AK19" s="60"/>
      <c r="AL19" s="34"/>
      <c r="AM19" s="34"/>
      <c r="AN19" s="34"/>
      <c r="AO19" s="60"/>
      <c r="AP19" s="60"/>
      <c r="AQ19" s="60"/>
      <c r="AR19" s="60"/>
      <c r="AS19" s="60"/>
      <c r="AT19" s="60"/>
      <c r="AU19" s="34"/>
      <c r="AV19" s="34"/>
      <c r="AW19" s="34"/>
      <c r="AX19" s="60"/>
      <c r="AY19" s="60"/>
      <c r="AZ19" s="60"/>
      <c r="BA19" s="60"/>
      <c r="BB19" s="60"/>
      <c r="BC19" s="60"/>
      <c r="BD19" s="34"/>
      <c r="BE19" s="34"/>
      <c r="BF19" s="34"/>
      <c r="BG19" s="60"/>
      <c r="BH19" s="60"/>
      <c r="BI19" s="60"/>
      <c r="BJ19" s="60"/>
      <c r="BK19" s="60"/>
      <c r="BL19" s="60"/>
      <c r="BM19" s="34"/>
      <c r="BN19" s="34"/>
      <c r="BO19" s="34"/>
      <c r="BP19" s="60"/>
      <c r="BQ19" s="60"/>
      <c r="BR19" s="60"/>
      <c r="BS19" s="60"/>
      <c r="BT19" s="60"/>
      <c r="BU19" s="60"/>
      <c r="BV19" s="34"/>
      <c r="BW19" s="34"/>
      <c r="BX19" s="34"/>
      <c r="BY19" s="60"/>
      <c r="BZ19" s="60"/>
      <c r="CA19" s="60"/>
      <c r="CB19" s="60"/>
      <c r="CC19" s="60"/>
      <c r="CD19" s="60"/>
      <c r="CE19" s="34"/>
      <c r="CF19" s="34"/>
      <c r="CG19" s="34"/>
      <c r="CH19" s="60"/>
      <c r="CI19" s="60"/>
      <c r="CJ19" s="60"/>
      <c r="CK19" s="60"/>
      <c r="CL19" s="60"/>
      <c r="CM19" s="60"/>
      <c r="CN19" s="32"/>
      <c r="CO19" s="3"/>
      <c r="CP19" s="7"/>
      <c r="CQ19" s="7"/>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row>
    <row r="20" spans="1:194" ht="50.1" customHeight="1" x14ac:dyDescent="0.2">
      <c r="A20" s="40" t="s">
        <v>540</v>
      </c>
      <c r="B20" s="18"/>
      <c r="C20" s="8">
        <f>SUM(COUNTIF('Gedragssignaleringslijsten v1'!P24,"X"),COUNTIF('v2'!P24,"X"),COUNTIF('v3'!P24,"X"),COUNTIF('v4'!P24,"X"),COUNTIF('v5'!P24,"X"),COUNTIF('v6'!P24,"X"),COUNTIF('v7'!P24,"X"),COUNTIF('v8'!P24,"X"),COUNTIF('v9'!P24,"X"),COUNTIF('v10'!P24,"X"),COUNTIF(ouders!P24,"X"),COUNTIF(leerling!P24,"X"),COUNTIF('v13'!P24,"X"),COUNTIF('v14'!P24,"X"),COUNTIF('v15'!P24,"X"))</f>
        <v>0</v>
      </c>
      <c r="D20" t="b">
        <f>IF(C20&gt;C$1/30, TRUE)</f>
        <v>0</v>
      </c>
      <c r="E20" s="90" t="str">
        <f>IF(D20=FALSE,"",VLOOKUP(D20,lijst3!$A184:'lijst3'!$B185,2,TRUE))</f>
        <v/>
      </c>
      <c r="F20" s="89" t="str">
        <f>IF(D20=FALSE,"",VLOOKUP(D20,lijst3!$A186:'lijst3'!$B187,2,TRUE))</f>
        <v/>
      </c>
      <c r="G20" s="89" t="str">
        <f>IF(D20=FALSE,"",VLOOKUP(D20,lijst3!$A188:'lijst3'!$B189,2,TRUE))</f>
        <v/>
      </c>
      <c r="H20" s="89" t="str">
        <f>IF(D20=FALSE,"",VLOOKUP(D20,lijst3!$A190:'lijst3'!$B191,2,TRUE))</f>
        <v/>
      </c>
      <c r="I20" s="89" t="str">
        <f>IF(D20=FALSE,"",VLOOKUP(D20,lijst3!$A192:'lijst3'!$B193,2,TRUE))</f>
        <v/>
      </c>
      <c r="J20" s="91" t="str">
        <f>IF(D20=FALSE,"",VLOOKUP(D20,lijst3!$A194:'lijst3'!$B195,2,TRUE))</f>
        <v/>
      </c>
      <c r="K20" s="32"/>
      <c r="L20" s="30">
        <f>SUM(COUNTIF('Gedragssignaleringslijsten v1'!D24,"X"),COUNTIF('v2'!D24,"X"),COUNTIF('v3'!D24,"X"),COUNTIF('v4'!D24,"X"),COUNTIF('v5'!D24,"X"),COUNTIF('v6'!D24,"X"),COUNTIF('v7'!D24,"X"),COUNTIF('v8'!D24,"X"),COUNTIF('v9'!D24,"X"),COUNTIF('v10'!D24,"X"),COUNTIF(ouders!D24,"X"),COUNTIF(leerling!D24,"X"),COUNTIF('v13'!D24,"X"),COUNTIF('v14'!D24,"X"),COUNTIF('v15'!D24,"X"))</f>
        <v>0</v>
      </c>
      <c r="M20" s="31" t="b">
        <f>IF(L20&gt;L$1/20, TRUE)</f>
        <v>0</v>
      </c>
      <c r="N20" s="60"/>
      <c r="O20" s="60"/>
      <c r="P20" s="60"/>
      <c r="Q20" s="60"/>
      <c r="R20" s="60"/>
      <c r="S20" s="60"/>
      <c r="T20" s="34"/>
      <c r="U20" s="34"/>
      <c r="V20" s="34"/>
      <c r="W20" s="60"/>
      <c r="X20" s="60"/>
      <c r="Y20" s="60"/>
      <c r="Z20" s="60"/>
      <c r="AA20" s="60"/>
      <c r="AB20" s="60"/>
      <c r="AC20" s="34"/>
      <c r="AD20" s="34"/>
      <c r="AE20" s="34"/>
      <c r="AF20" s="60"/>
      <c r="AG20" s="60"/>
      <c r="AH20" s="60"/>
      <c r="AI20" s="60"/>
      <c r="AJ20" s="60"/>
      <c r="AK20" s="60"/>
      <c r="AL20" s="34"/>
      <c r="AM20" s="34"/>
      <c r="AN20" s="34"/>
      <c r="AO20" s="60"/>
      <c r="AP20" s="60"/>
      <c r="AQ20" s="60"/>
      <c r="AR20" s="60"/>
      <c r="AS20" s="60"/>
      <c r="AT20" s="60"/>
      <c r="AU20" s="34"/>
      <c r="AV20" s="34"/>
      <c r="AW20" s="34"/>
      <c r="AX20" s="60"/>
      <c r="AY20" s="60"/>
      <c r="AZ20" s="60"/>
      <c r="BA20" s="60"/>
      <c r="BB20" s="60"/>
      <c r="BC20" s="60"/>
      <c r="BD20" s="34"/>
      <c r="BE20" s="34"/>
      <c r="BF20" s="34"/>
      <c r="BG20" s="60"/>
      <c r="BH20" s="60"/>
      <c r="BI20" s="60"/>
      <c r="BJ20" s="60"/>
      <c r="BK20" s="60"/>
      <c r="BL20" s="60"/>
      <c r="BM20" s="34"/>
      <c r="BN20" s="34"/>
      <c r="BO20" s="34"/>
      <c r="BP20" s="60"/>
      <c r="BQ20" s="60"/>
      <c r="BR20" s="60"/>
      <c r="BS20" s="60"/>
      <c r="BT20" s="60"/>
      <c r="BU20" s="60"/>
      <c r="BV20" s="34"/>
      <c r="BW20" s="34"/>
      <c r="BX20" s="34"/>
      <c r="BY20" s="60"/>
      <c r="BZ20" s="60"/>
      <c r="CA20" s="60"/>
      <c r="CB20" s="60"/>
      <c r="CC20" s="60"/>
      <c r="CD20" s="60"/>
      <c r="CE20" s="34"/>
      <c r="CF20" s="34"/>
      <c r="CG20" s="34"/>
      <c r="CH20" s="60"/>
      <c r="CI20" s="60"/>
      <c r="CJ20" s="60"/>
      <c r="CK20" s="60"/>
      <c r="CL20" s="60"/>
      <c r="CM20" s="60"/>
      <c r="CN20" s="32"/>
      <c r="CO20" s="3"/>
      <c r="CP20" s="7"/>
      <c r="CQ20" s="7"/>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row>
    <row r="21" spans="1:194" ht="50.1" customHeight="1" x14ac:dyDescent="0.2">
      <c r="A21" s="40" t="s">
        <v>180</v>
      </c>
      <c r="B21" s="18"/>
      <c r="C21" s="8">
        <f>SUM(COUNTIF('Gedragssignaleringslijsten v1'!P25,"X"),COUNTIF('v2'!P25,"X"),COUNTIF('v3'!P25,"X"),COUNTIF('v4'!P25,"X"),COUNTIF('v5'!P25,"X"),COUNTIF('v6'!P25,"X"),COUNTIF('v7'!P25,"X"),COUNTIF('v8'!P25,"X"),COUNTIF('v9'!P25,"X"),COUNTIF('v10'!P25,"X"),COUNTIF(ouders!P25,"X"),COUNTIF(leerling!P25,"X"),COUNTIF('v13'!P25,"X"),COUNTIF('v14'!P25,"X"),COUNTIF('v15'!P25,"X"))</f>
        <v>0</v>
      </c>
      <c r="D21" t="b">
        <f>IF(C21&gt;C$1/30, TRUE)</f>
        <v>0</v>
      </c>
      <c r="E21" s="90" t="str">
        <f>IF(D21=FALSE,"",VLOOKUP(D21,lijst3!$A196:'lijst3'!$B197,2,TRUE))</f>
        <v/>
      </c>
      <c r="F21" s="89" t="str">
        <f>IF(D21=FALSE,"",VLOOKUP(D21,lijst3!$A198:'lijst3'!$B199,2,TRUE))</f>
        <v/>
      </c>
      <c r="G21" s="89" t="str">
        <f>IF(D21=FALSE,"",VLOOKUP(D21,lijst3!$A200:'lijst3'!$B201,2,TRUE))</f>
        <v/>
      </c>
      <c r="H21" s="89" t="str">
        <f>IF(D21=FALSE,"",VLOOKUP(D21,lijst3!$A202:'lijst3'!$B203,2,TRUE))</f>
        <v/>
      </c>
      <c r="I21" s="89" t="str">
        <f>IF(D21=FALSE,"",VLOOKUP(D21,lijst3!$A204:'lijst3'!$B205,2,TRUE))</f>
        <v/>
      </c>
      <c r="J21" s="91" t="str">
        <f>IF(D21=FALSE,"",VLOOKUP(D21,lijst3!$A206:'lijst3'!$B207,2,TRUE))</f>
        <v/>
      </c>
      <c r="K21" s="32"/>
      <c r="L21" s="30">
        <f>SUM(COUNTIF('Gedragssignaleringslijsten v1'!D25,"X"),COUNTIF('v2'!D25,"X"),COUNTIF('v3'!D25,"X"),COUNTIF('v4'!D25,"X"),COUNTIF('v5'!D25,"X"),COUNTIF('v6'!D25,"X"),COUNTIF('v7'!D25,"X"),COUNTIF('v8'!D25,"X"),COUNTIF('v9'!D25,"X"),COUNTIF('v10'!D25,"X"),COUNTIF(ouders!D25,"X"),COUNTIF(leerling!D25,"X"),COUNTIF('v13'!D25,"X"),COUNTIF('v14'!D25,"X"),COUNTIF('v15'!D25,"X"))</f>
        <v>0</v>
      </c>
      <c r="M21" s="31" t="b">
        <f>IF(L21&gt;L$1/20, TRUE)</f>
        <v>0</v>
      </c>
      <c r="N21" s="60"/>
      <c r="O21" s="60"/>
      <c r="P21" s="60"/>
      <c r="Q21" s="60"/>
      <c r="R21" s="60"/>
      <c r="S21" s="60"/>
      <c r="T21" s="34"/>
      <c r="U21" s="34"/>
      <c r="V21" s="34"/>
      <c r="W21" s="60"/>
      <c r="X21" s="60"/>
      <c r="Y21" s="60"/>
      <c r="Z21" s="60"/>
      <c r="AA21" s="60"/>
      <c r="AB21" s="60"/>
      <c r="AC21" s="34"/>
      <c r="AD21" s="34"/>
      <c r="AE21" s="34"/>
      <c r="AF21" s="60"/>
      <c r="AG21" s="60"/>
      <c r="AH21" s="60"/>
      <c r="AI21" s="60"/>
      <c r="AJ21" s="60"/>
      <c r="AK21" s="60"/>
      <c r="AL21" s="34"/>
      <c r="AM21" s="34"/>
      <c r="AN21" s="34"/>
      <c r="AO21" s="60"/>
      <c r="AP21" s="60"/>
      <c r="AQ21" s="60"/>
      <c r="AR21" s="60"/>
      <c r="AS21" s="60"/>
      <c r="AT21" s="60"/>
      <c r="AU21" s="34"/>
      <c r="AV21" s="34"/>
      <c r="AW21" s="34"/>
      <c r="AX21" s="60"/>
      <c r="AY21" s="60"/>
      <c r="AZ21" s="60"/>
      <c r="BA21" s="60"/>
      <c r="BB21" s="60"/>
      <c r="BC21" s="60"/>
      <c r="BD21" s="34"/>
      <c r="BE21" s="34"/>
      <c r="BF21" s="34"/>
      <c r="BG21" s="60"/>
      <c r="BH21" s="60"/>
      <c r="BI21" s="60"/>
      <c r="BJ21" s="60"/>
      <c r="BK21" s="60"/>
      <c r="BL21" s="60"/>
      <c r="BM21" s="34"/>
      <c r="BN21" s="34"/>
      <c r="BO21" s="34"/>
      <c r="BP21" s="60"/>
      <c r="BQ21" s="60"/>
      <c r="BR21" s="60"/>
      <c r="BS21" s="60"/>
      <c r="BT21" s="60"/>
      <c r="BU21" s="60"/>
      <c r="BV21" s="34"/>
      <c r="BW21" s="34"/>
      <c r="BX21" s="34"/>
      <c r="BY21" s="60"/>
      <c r="BZ21" s="60"/>
      <c r="CA21" s="60"/>
      <c r="CB21" s="60"/>
      <c r="CC21" s="60"/>
      <c r="CD21" s="60"/>
      <c r="CE21" s="34"/>
      <c r="CF21" s="34"/>
      <c r="CG21" s="34"/>
      <c r="CH21" s="60"/>
      <c r="CI21" s="60"/>
      <c r="CJ21" s="60"/>
      <c r="CK21" s="60"/>
      <c r="CL21" s="60"/>
      <c r="CM21" s="60"/>
      <c r="CN21" s="32"/>
      <c r="CO21" s="3"/>
      <c r="CP21" s="7"/>
      <c r="CQ21" s="7"/>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row>
    <row r="22" spans="1:194" ht="50.1" customHeight="1" thickBot="1" x14ac:dyDescent="0.25">
      <c r="A22" s="41" t="s">
        <v>541</v>
      </c>
      <c r="B22" s="18"/>
      <c r="C22" s="8">
        <f>SUM(COUNTIF('Gedragssignaleringslijsten v1'!P26,"X"),COUNTIF('v2'!P26,"X"),COUNTIF('v3'!P26,"X"),COUNTIF('v4'!P26,"X"),COUNTIF('v5'!P26,"X"),COUNTIF('v6'!P26,"X"),COUNTIF('v7'!P26,"X"),COUNTIF('v8'!P26,"X"),COUNTIF('v9'!P26,"X"),COUNTIF('v10'!P26,"X"),COUNTIF(ouders!P26,"X"),COUNTIF(leerling!P26,"X"),COUNTIF('v13'!P26,"X"),COUNTIF('v14'!P26,"X"),COUNTIF('v15'!P26,"X"))</f>
        <v>0</v>
      </c>
      <c r="D22" t="b">
        <f>IF(C22&gt;C$1/30, TRUE)</f>
        <v>0</v>
      </c>
      <c r="E22" s="92" t="str">
        <f>IF(D22=FALSE,"",VLOOKUP(D22,lijst3!$A208:'lijst3'!$B209,2,TRUE))</f>
        <v/>
      </c>
      <c r="F22" s="93" t="str">
        <f>IF(D22=FALSE,"",VLOOKUP(D22,lijst3!$A210:'lijst3'!$B211,2,TRUE))</f>
        <v/>
      </c>
      <c r="G22" s="93" t="str">
        <f>IF(D22=FALSE,"",VLOOKUP(D22,lijst3!$A212:'lijst3'!$B213,2,TRUE))</f>
        <v/>
      </c>
      <c r="H22" s="93" t="str">
        <f>IF(D22=FALSE,"",VLOOKUP(D22,lijst3!$A214:'lijst3'!$B215,2,TRUE))</f>
        <v/>
      </c>
      <c r="I22" s="93" t="str">
        <f>IF(D22=FALSE,"",VLOOKUP(D22,lijst3!$A216:'lijst3'!$B217,2,TRUE))</f>
        <v/>
      </c>
      <c r="J22" s="94" t="str">
        <f>IF(D22=FALSE,"",VLOOKUP(D22,lijst3!$A218:'lijst3'!$B219,2,TRUE))</f>
        <v/>
      </c>
      <c r="K22" s="32"/>
      <c r="L22" s="30">
        <f>SUM(COUNTIF('Gedragssignaleringslijsten v1'!D26,"X"),COUNTIF('v2'!D26,"X"),COUNTIF('v3'!D26,"X"),COUNTIF('v4'!D26,"X"),COUNTIF('v5'!D26,"X"),COUNTIF('v6'!D26,"X"),COUNTIF('v7'!D26,"X"),COUNTIF('v8'!D26,"X"),COUNTIF('v9'!D26,"X"),COUNTIF('v10'!D26,"X"),COUNTIF(ouders!D26,"X"),COUNTIF(leerling!D26,"X"),COUNTIF('v13'!D26,"X"),COUNTIF('v14'!D26,"X"),COUNTIF('v15'!D26,"X"))</f>
        <v>0</v>
      </c>
      <c r="M22" s="31" t="b">
        <f>IF(L22&gt;L$1/20, TRUE)</f>
        <v>0</v>
      </c>
      <c r="N22" s="60"/>
      <c r="O22" s="60"/>
      <c r="P22" s="60"/>
      <c r="Q22" s="60"/>
      <c r="R22" s="60"/>
      <c r="S22" s="60"/>
      <c r="T22" s="34"/>
      <c r="U22" s="34"/>
      <c r="V22" s="34"/>
      <c r="W22" s="60"/>
      <c r="X22" s="60"/>
      <c r="Y22" s="60"/>
      <c r="Z22" s="60"/>
      <c r="AA22" s="60"/>
      <c r="AB22" s="60"/>
      <c r="AC22" s="34"/>
      <c r="AD22" s="34"/>
      <c r="AE22" s="34"/>
      <c r="AF22" s="60"/>
      <c r="AG22" s="60"/>
      <c r="AH22" s="60"/>
      <c r="AI22" s="60"/>
      <c r="AJ22" s="60"/>
      <c r="AK22" s="60"/>
      <c r="AL22" s="34"/>
      <c r="AM22" s="34"/>
      <c r="AN22" s="34"/>
      <c r="AO22" s="60"/>
      <c r="AP22" s="60"/>
      <c r="AQ22" s="60"/>
      <c r="AR22" s="60"/>
      <c r="AS22" s="60"/>
      <c r="AT22" s="60"/>
      <c r="AU22" s="34"/>
      <c r="AV22" s="34"/>
      <c r="AW22" s="34"/>
      <c r="AX22" s="60"/>
      <c r="AY22" s="60"/>
      <c r="AZ22" s="60"/>
      <c r="BA22" s="60"/>
      <c r="BB22" s="60"/>
      <c r="BC22" s="60"/>
      <c r="BD22" s="34"/>
      <c r="BE22" s="34"/>
      <c r="BF22" s="34"/>
      <c r="BG22" s="60"/>
      <c r="BH22" s="60"/>
      <c r="BI22" s="60"/>
      <c r="BJ22" s="60"/>
      <c r="BK22" s="60"/>
      <c r="BL22" s="60"/>
      <c r="BM22" s="34"/>
      <c r="BN22" s="34"/>
      <c r="BO22" s="34"/>
      <c r="BP22" s="60"/>
      <c r="BQ22" s="60"/>
      <c r="BR22" s="60"/>
      <c r="BS22" s="60"/>
      <c r="BT22" s="60"/>
      <c r="BU22" s="60"/>
      <c r="BV22" s="34"/>
      <c r="BW22" s="34"/>
      <c r="BX22" s="34"/>
      <c r="BY22" s="60"/>
      <c r="BZ22" s="60"/>
      <c r="CA22" s="60"/>
      <c r="CB22" s="60"/>
      <c r="CC22" s="60"/>
      <c r="CD22" s="60"/>
      <c r="CE22" s="34"/>
      <c r="CF22" s="34"/>
      <c r="CG22" s="34"/>
      <c r="CH22" s="60"/>
      <c r="CI22" s="60"/>
      <c r="CJ22" s="60"/>
      <c r="CK22" s="60"/>
      <c r="CL22" s="60"/>
      <c r="CM22" s="60"/>
      <c r="CN22" s="32"/>
      <c r="CO22" s="3"/>
      <c r="CP22" s="7"/>
      <c r="CQ22" s="7"/>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row>
    <row r="23" spans="1:194" ht="13.5" thickBot="1" x14ac:dyDescent="0.25">
      <c r="A23" s="47" t="s">
        <v>341</v>
      </c>
      <c r="B23" s="19"/>
      <c r="C23" s="8"/>
      <c r="D23" s="8"/>
      <c r="E23" s="32"/>
      <c r="F23" s="32"/>
      <c r="G23" s="32"/>
      <c r="H23" s="32"/>
      <c r="I23" s="32"/>
      <c r="J23" s="32"/>
      <c r="K23" s="32"/>
      <c r="L23" s="30"/>
      <c r="M23" s="31"/>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2"/>
      <c r="CO23" s="3"/>
      <c r="CP23" s="7"/>
      <c r="CQ23" s="7"/>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row>
    <row r="24" spans="1:194" ht="50.1" customHeight="1" x14ac:dyDescent="0.2">
      <c r="A24" s="39" t="s">
        <v>182</v>
      </c>
      <c r="B24" s="18"/>
      <c r="C24" s="8">
        <f>SUM(COUNTIF('Gedragssignaleringslijsten v1'!P28,"X"),COUNTIF('v2'!P28,"X"),COUNTIF('v3'!P28,"X"),COUNTIF('v4'!P28,"X"),COUNTIF('v5'!P28,"X"),COUNTIF('v6'!P28,"X"),COUNTIF('v7'!P28,"X"),COUNTIF('v8'!P28,"X"),COUNTIF('v9'!P28,"X"),COUNTIF('v10'!P28,"X"),COUNTIF(ouders!P28,"X"),COUNTIF(leerling!P28,"X"),COUNTIF('v13'!P28,"X"),COUNTIF('v14'!P28,"X"),COUNTIF('v15'!P28,"X"))</f>
        <v>0</v>
      </c>
      <c r="D24" t="b">
        <f t="shared" ref="D24:D34" si="2">IF(C24&gt;C$1/30, TRUE)</f>
        <v>0</v>
      </c>
      <c r="E24" s="95" t="str">
        <f>IF(D24=FALSE,"",VLOOKUP(D24,lijst3!$A220:'lijst3'!$B221,2,TRUE))</f>
        <v/>
      </c>
      <c r="F24" s="96" t="str">
        <f>IF(D24=FALSE,"",VLOOKUP(D24,lijst3!$A222:'lijst3'!$B223,2,TRUE))</f>
        <v/>
      </c>
      <c r="G24" s="96" t="str">
        <f>IF(D24=FALSE,"",VLOOKUP(D24,lijst3!$A224:'lijst3'!$B225,2,TRUE))</f>
        <v/>
      </c>
      <c r="H24" s="96" t="str">
        <f>IF(D24=FALSE,"",VLOOKUP(D24,lijst3!$A226:'lijst3'!$B227,2,TRUE))</f>
        <v/>
      </c>
      <c r="I24" s="96" t="str">
        <f>IF(D24=FALSE,"",VLOOKUP(D24,lijst3!$A228:'lijst3'!$B229,2,TRUE))</f>
        <v/>
      </c>
      <c r="J24" s="97" t="str">
        <f>IF(D24=FALSE,"",VLOOKUP(D24,lijst3!$A230:'lijst3'!$B231,2,TRUE))</f>
        <v/>
      </c>
      <c r="K24" s="32"/>
      <c r="L24" s="30">
        <f>SUM(COUNTIF('Gedragssignaleringslijsten v1'!D28,"X"),COUNTIF('v2'!D28,"X"),COUNTIF('v3'!D28,"X"),COUNTIF('v4'!D28,"X"),COUNTIF('v5'!D28,"X"),COUNTIF('v6'!D28,"X"),COUNTIF('v7'!D28,"X"),COUNTIF('v8'!D28,"X"),COUNTIF('v9'!D28,"X"),COUNTIF('v10'!D28,"X"),COUNTIF(ouders!D28,"X"),COUNTIF(leerling!D28,"X"),COUNTIF('v13'!D28,"X"),COUNTIF('v14'!D28,"X"),COUNTIF('v15'!D28,"X"))</f>
        <v>0</v>
      </c>
      <c r="M24" s="31" t="b">
        <f t="shared" ref="M24:M34" si="3">IF(L24&gt;L$1/20, TRUE)</f>
        <v>0</v>
      </c>
      <c r="N24" s="60"/>
      <c r="O24" s="60"/>
      <c r="P24" s="60"/>
      <c r="Q24" s="60"/>
      <c r="R24" s="60"/>
      <c r="S24" s="60"/>
      <c r="T24" s="34"/>
      <c r="U24" s="34"/>
      <c r="V24" s="34"/>
      <c r="W24" s="60"/>
      <c r="X24" s="60"/>
      <c r="Y24" s="60"/>
      <c r="Z24" s="60"/>
      <c r="AA24" s="60"/>
      <c r="AB24" s="60"/>
      <c r="AC24" s="34"/>
      <c r="AD24" s="34"/>
      <c r="AE24" s="34"/>
      <c r="AF24" s="60"/>
      <c r="AG24" s="60"/>
      <c r="AH24" s="60"/>
      <c r="AI24" s="60"/>
      <c r="AJ24" s="60"/>
      <c r="AK24" s="60"/>
      <c r="AL24" s="34"/>
      <c r="AM24" s="34"/>
      <c r="AN24" s="34"/>
      <c r="AO24" s="60"/>
      <c r="AP24" s="60"/>
      <c r="AQ24" s="60"/>
      <c r="AR24" s="60"/>
      <c r="AS24" s="60"/>
      <c r="AT24" s="60"/>
      <c r="AU24" s="34"/>
      <c r="AV24" s="34"/>
      <c r="AW24" s="34"/>
      <c r="AX24" s="60"/>
      <c r="AY24" s="60"/>
      <c r="AZ24" s="60"/>
      <c r="BA24" s="60"/>
      <c r="BB24" s="60"/>
      <c r="BC24" s="60"/>
      <c r="BD24" s="34"/>
      <c r="BE24" s="34"/>
      <c r="BF24" s="34"/>
      <c r="BG24" s="60"/>
      <c r="BH24" s="60"/>
      <c r="BI24" s="60"/>
      <c r="BJ24" s="60"/>
      <c r="BK24" s="60"/>
      <c r="BL24" s="60"/>
      <c r="BM24" s="34"/>
      <c r="BN24" s="34"/>
      <c r="BO24" s="34"/>
      <c r="BP24" s="60"/>
      <c r="BQ24" s="60"/>
      <c r="BR24" s="60"/>
      <c r="BS24" s="60"/>
      <c r="BT24" s="60"/>
      <c r="BU24" s="60"/>
      <c r="BV24" s="34"/>
      <c r="BW24" s="34"/>
      <c r="BX24" s="34"/>
      <c r="BY24" s="60"/>
      <c r="BZ24" s="60"/>
      <c r="CA24" s="60"/>
      <c r="CB24" s="60"/>
      <c r="CC24" s="60"/>
      <c r="CD24" s="60"/>
      <c r="CE24" s="34"/>
      <c r="CF24" s="34"/>
      <c r="CG24" s="34"/>
      <c r="CH24" s="60"/>
      <c r="CI24" s="60"/>
      <c r="CJ24" s="60"/>
      <c r="CK24" s="60"/>
      <c r="CL24" s="60"/>
      <c r="CM24" s="60"/>
      <c r="CN24" s="32"/>
      <c r="CO24" s="3"/>
      <c r="CP24" s="7"/>
      <c r="CQ24" s="7"/>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row>
    <row r="25" spans="1:194" ht="50.1" customHeight="1" x14ac:dyDescent="0.2">
      <c r="A25" s="40" t="s">
        <v>542</v>
      </c>
      <c r="B25" s="18"/>
      <c r="C25" s="8">
        <f>SUM(COUNTIF('Gedragssignaleringslijsten v1'!P29,"X"),COUNTIF('v2'!P29,"X"),COUNTIF('v3'!P29,"X"),COUNTIF('v4'!P29,"X"),COUNTIF('v5'!P29,"X"),COUNTIF('v6'!P29,"X"),COUNTIF('v7'!P29,"X"),COUNTIF('v8'!P29,"X"),COUNTIF('v9'!P29,"X"),COUNTIF('v10'!P29,"X"),COUNTIF(ouders!P29,"X"),COUNTIF(leerling!P29,"X"),COUNTIF('v13'!P29,"X"),COUNTIF('v14'!P29,"X"),COUNTIF('v15'!P29,"X"))</f>
        <v>0</v>
      </c>
      <c r="D25" t="b">
        <f t="shared" si="2"/>
        <v>0</v>
      </c>
      <c r="E25" s="90" t="str">
        <f>IF(D25=FALSE,"",VLOOKUP(D25,lijst3!$A232:'lijst3'!$B233,2,TRUE))</f>
        <v/>
      </c>
      <c r="F25" s="89" t="str">
        <f>IF(D25=FALSE,"",VLOOKUP(D25,lijst3!$A234:'lijst3'!$B235,2,TRUE))</f>
        <v/>
      </c>
      <c r="G25" s="89" t="str">
        <f>IF(D25=FALSE,"",VLOOKUP(D25,lijst3!$A236:'lijst3'!$B237,2,TRUE))</f>
        <v/>
      </c>
      <c r="H25" s="89" t="str">
        <f>IF(D25=FALSE,"",VLOOKUP(D25,lijst3!$A238:'lijst3'!$B239,2,TRUE))</f>
        <v/>
      </c>
      <c r="I25" s="89" t="str">
        <f>IF(D25=FALSE,"",VLOOKUP(D25,lijst3!$A240:'lijst3'!$B241,2,TRUE))</f>
        <v/>
      </c>
      <c r="J25" s="91" t="str">
        <f>IF(D25=FALSE,"",VLOOKUP(D25,lijst3!$A242:'lijst3'!$B243,2,TRUE))</f>
        <v/>
      </c>
      <c r="K25" s="33"/>
      <c r="L25" s="30">
        <f>SUM(COUNTIF('Gedragssignaleringslijsten v1'!D29,"X"),COUNTIF('v2'!D29,"X"),COUNTIF('v3'!D29,"X"),COUNTIF('v4'!D29,"X"),COUNTIF('v5'!D29,"X"),COUNTIF('v6'!D29,"X"),COUNTIF('v7'!D29,"X"),COUNTIF('v8'!D29,"X"),COUNTIF('v9'!D29,"X"),COUNTIF('v10'!D29,"X"),COUNTIF(ouders!D29,"X"),COUNTIF(leerling!D29,"X"),COUNTIF('v13'!D29,"X"),COUNTIF('v14'!D29,"X"),COUNTIF('v15'!D29,"X"))</f>
        <v>0</v>
      </c>
      <c r="M25" s="31" t="b">
        <f t="shared" si="3"/>
        <v>0</v>
      </c>
      <c r="N25" s="60"/>
      <c r="O25" s="60"/>
      <c r="P25" s="60"/>
      <c r="Q25" s="60"/>
      <c r="R25" s="60"/>
      <c r="S25" s="60"/>
      <c r="T25" s="34"/>
      <c r="U25" s="34"/>
      <c r="V25" s="34"/>
      <c r="W25" s="60"/>
      <c r="X25" s="60"/>
      <c r="Y25" s="60"/>
      <c r="Z25" s="60"/>
      <c r="AA25" s="60"/>
      <c r="AB25" s="60"/>
      <c r="AC25" s="34"/>
      <c r="AD25" s="34"/>
      <c r="AE25" s="34"/>
      <c r="AF25" s="60"/>
      <c r="AG25" s="60"/>
      <c r="AH25" s="60"/>
      <c r="AI25" s="60"/>
      <c r="AJ25" s="60"/>
      <c r="AK25" s="60"/>
      <c r="AL25" s="34"/>
      <c r="AM25" s="34"/>
      <c r="AN25" s="34"/>
      <c r="AO25" s="60"/>
      <c r="AP25" s="60"/>
      <c r="AQ25" s="60"/>
      <c r="AR25" s="60"/>
      <c r="AS25" s="60"/>
      <c r="AT25" s="60"/>
      <c r="AU25" s="34"/>
      <c r="AV25" s="34"/>
      <c r="AW25" s="34"/>
      <c r="AX25" s="60"/>
      <c r="AY25" s="60"/>
      <c r="AZ25" s="60"/>
      <c r="BA25" s="60"/>
      <c r="BB25" s="60"/>
      <c r="BC25" s="60"/>
      <c r="BD25" s="34"/>
      <c r="BE25" s="34"/>
      <c r="BF25" s="34"/>
      <c r="BG25" s="60"/>
      <c r="BH25" s="60"/>
      <c r="BI25" s="60"/>
      <c r="BJ25" s="60"/>
      <c r="BK25" s="60"/>
      <c r="BL25" s="60"/>
      <c r="BM25" s="34"/>
      <c r="BN25" s="34"/>
      <c r="BO25" s="34"/>
      <c r="BP25" s="60"/>
      <c r="BQ25" s="60"/>
      <c r="BR25" s="60"/>
      <c r="BS25" s="60"/>
      <c r="BT25" s="60"/>
      <c r="BU25" s="60"/>
      <c r="BV25" s="34"/>
      <c r="BW25" s="34"/>
      <c r="BX25" s="34"/>
      <c r="BY25" s="60"/>
      <c r="BZ25" s="60"/>
      <c r="CA25" s="60"/>
      <c r="CB25" s="60"/>
      <c r="CC25" s="60"/>
      <c r="CD25" s="60"/>
      <c r="CE25" s="34"/>
      <c r="CF25" s="34"/>
      <c r="CG25" s="34"/>
      <c r="CH25" s="60"/>
      <c r="CI25" s="60"/>
      <c r="CJ25" s="60"/>
      <c r="CK25" s="60"/>
      <c r="CL25" s="60"/>
      <c r="CM25" s="60"/>
      <c r="CN25" s="32"/>
      <c r="CO25" s="3"/>
      <c r="CP25" s="7"/>
      <c r="CQ25" s="7"/>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row>
    <row r="26" spans="1:194" ht="50.1" customHeight="1" x14ac:dyDescent="0.2">
      <c r="A26" s="40" t="s">
        <v>183</v>
      </c>
      <c r="B26" s="18"/>
      <c r="C26" s="8">
        <f>SUM(COUNTIF('Gedragssignaleringslijsten v1'!P30,"X"),COUNTIF('v2'!P30,"X"),COUNTIF('v3'!P30,"X"),COUNTIF('v4'!P30,"X"),COUNTIF('v5'!P30,"X"),COUNTIF('v6'!P30,"X"),COUNTIF('v7'!P30,"X"),COUNTIF('v8'!P30,"X"),COUNTIF('v9'!P30,"X"),COUNTIF('v10'!P30,"X"),COUNTIF(ouders!P30,"X"),COUNTIF(leerling!P30,"X"),COUNTIF('v13'!P30,"X"),COUNTIF('v14'!P30,"X"),COUNTIF('v15'!P30,"X"))</f>
        <v>0</v>
      </c>
      <c r="D26" t="b">
        <f t="shared" si="2"/>
        <v>0</v>
      </c>
      <c r="E26" s="90" t="str">
        <f>IF(D26=FALSE,"",VLOOKUP(D26,lijst3!$A244:'lijst3'!$B245,2,TRUE))</f>
        <v/>
      </c>
      <c r="F26" s="89" t="str">
        <f>IF(D26=FALSE,"",VLOOKUP(D26,lijst3!$A246:'lijst3'!$B247,2,TRUE))</f>
        <v/>
      </c>
      <c r="G26" s="89" t="str">
        <f>IF(D26=FALSE,"",VLOOKUP(D26,lijst3!$A248:'lijst3'!$B249,2,TRUE))</f>
        <v/>
      </c>
      <c r="H26" s="89" t="str">
        <f>IF(D26=FALSE,"",VLOOKUP(D26,lijst3!$A250:'lijst3'!$B251,2,TRUE))</f>
        <v/>
      </c>
      <c r="I26" s="89" t="str">
        <f>IF(D26=FALSE,"",VLOOKUP(D26,lijst3!$A252:'lijst3'!$B253,2,TRUE))</f>
        <v/>
      </c>
      <c r="J26" s="91" t="str">
        <f>IF(D26=FALSE,"",VLOOKUP(D26,lijst3!$A254:'lijst3'!$B255,2,TRUE))</f>
        <v/>
      </c>
      <c r="K26" s="32"/>
      <c r="L26" s="30">
        <f>SUM(COUNTIF('Gedragssignaleringslijsten v1'!D30,"X"),COUNTIF('v2'!D30,"X"),COUNTIF('v3'!D30,"X"),COUNTIF('v4'!D30,"X"),COUNTIF('v5'!D30,"X"),COUNTIF('v6'!D30,"X"),COUNTIF('v7'!D30,"X"),COUNTIF('v8'!D30,"X"),COUNTIF('v9'!D30,"X"),COUNTIF('v10'!D30,"X"),COUNTIF(ouders!D30,"X"),COUNTIF(leerling!D30,"X"),COUNTIF('v13'!D30,"X"),COUNTIF('v14'!D30,"X"),COUNTIF('v15'!D30,"X"))</f>
        <v>0</v>
      </c>
      <c r="M26" s="31" t="b">
        <f t="shared" si="3"/>
        <v>0</v>
      </c>
      <c r="N26" s="60"/>
      <c r="O26" s="60"/>
      <c r="P26" s="60"/>
      <c r="Q26" s="60"/>
      <c r="R26" s="60"/>
      <c r="S26" s="60"/>
      <c r="T26" s="34"/>
      <c r="U26" s="34"/>
      <c r="V26" s="34"/>
      <c r="W26" s="60"/>
      <c r="X26" s="60"/>
      <c r="Y26" s="60"/>
      <c r="Z26" s="60"/>
      <c r="AA26" s="60"/>
      <c r="AB26" s="60"/>
      <c r="AC26" s="34"/>
      <c r="AD26" s="34"/>
      <c r="AE26" s="34"/>
      <c r="AF26" s="60"/>
      <c r="AG26" s="60"/>
      <c r="AH26" s="60"/>
      <c r="AI26" s="60"/>
      <c r="AJ26" s="60"/>
      <c r="AK26" s="60"/>
      <c r="AL26" s="34"/>
      <c r="AM26" s="34"/>
      <c r="AN26" s="34"/>
      <c r="AO26" s="60"/>
      <c r="AP26" s="60"/>
      <c r="AQ26" s="60"/>
      <c r="AR26" s="60"/>
      <c r="AS26" s="60"/>
      <c r="AT26" s="60"/>
      <c r="AU26" s="34"/>
      <c r="AV26" s="34"/>
      <c r="AW26" s="34"/>
      <c r="AX26" s="60"/>
      <c r="AY26" s="60"/>
      <c r="AZ26" s="60"/>
      <c r="BA26" s="60"/>
      <c r="BB26" s="60"/>
      <c r="BC26" s="60"/>
      <c r="BD26" s="34"/>
      <c r="BE26" s="34"/>
      <c r="BF26" s="34"/>
      <c r="BG26" s="60"/>
      <c r="BH26" s="60"/>
      <c r="BI26" s="60"/>
      <c r="BJ26" s="60"/>
      <c r="BK26" s="60"/>
      <c r="BL26" s="60"/>
      <c r="BM26" s="34"/>
      <c r="BN26" s="34"/>
      <c r="BO26" s="34"/>
      <c r="BP26" s="60"/>
      <c r="BQ26" s="60"/>
      <c r="BR26" s="60"/>
      <c r="BS26" s="60"/>
      <c r="BT26" s="60"/>
      <c r="BU26" s="60"/>
      <c r="BV26" s="34"/>
      <c r="BW26" s="34"/>
      <c r="BX26" s="34"/>
      <c r="BY26" s="60"/>
      <c r="BZ26" s="60"/>
      <c r="CA26" s="60"/>
      <c r="CB26" s="60"/>
      <c r="CC26" s="60"/>
      <c r="CD26" s="60"/>
      <c r="CE26" s="34"/>
      <c r="CF26" s="34"/>
      <c r="CG26" s="34"/>
      <c r="CH26" s="60"/>
      <c r="CI26" s="60"/>
      <c r="CJ26" s="60"/>
      <c r="CK26" s="60"/>
      <c r="CL26" s="60"/>
      <c r="CM26" s="60"/>
      <c r="CN26" s="32"/>
      <c r="CO26" s="3"/>
      <c r="CP26" s="7"/>
      <c r="CQ26" s="7"/>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row>
    <row r="27" spans="1:194" ht="50.1" customHeight="1" x14ac:dyDescent="0.2">
      <c r="A27" s="40" t="s">
        <v>543</v>
      </c>
      <c r="B27" s="18"/>
      <c r="C27" s="8">
        <f>SUM(COUNTIF('Gedragssignaleringslijsten v1'!P31,"X"),COUNTIF('v2'!P31,"X"),COUNTIF('v3'!P31,"X"),COUNTIF('v4'!P31,"X"),COUNTIF('v5'!P31,"X"),COUNTIF('v6'!P31,"X"),COUNTIF('v7'!P31,"X"),COUNTIF('v8'!P31,"X"),COUNTIF('v9'!P31,"X"),COUNTIF('v10'!P31,"X"),COUNTIF(ouders!P31,"X"),COUNTIF(leerling!P31,"X"),COUNTIF('v13'!P31,"X"),COUNTIF('v14'!P31,"X"),COUNTIF('v15'!P31,"X"))</f>
        <v>0</v>
      </c>
      <c r="D27" t="b">
        <f t="shared" si="2"/>
        <v>0</v>
      </c>
      <c r="E27" s="90" t="str">
        <f>IF(D27=FALSE,"",VLOOKUP(D27,lijst3!$A256:'lijst3'!$B257,2,TRUE))</f>
        <v/>
      </c>
      <c r="F27" s="89" t="str">
        <f>IF(D27=FALSE,"",VLOOKUP(D27,lijst3!$A258:'lijst3'!$B259,2,TRUE))</f>
        <v/>
      </c>
      <c r="G27" s="89" t="str">
        <f>IF(D27=FALSE,"",VLOOKUP(D27,lijst3!$A260:'lijst3'!$B261,2,TRUE))</f>
        <v/>
      </c>
      <c r="H27" s="89" t="str">
        <f>IF(D27=FALSE,"",VLOOKUP(D27,lijst3!$A262:'lijst3'!$B263,2,TRUE))</f>
        <v/>
      </c>
      <c r="I27" s="89" t="str">
        <f>IF(D27=FALSE,"",VLOOKUP(D27,lijst3!$A264:'lijst3'!$B265,2,TRUE))</f>
        <v/>
      </c>
      <c r="J27" s="91" t="str">
        <f>IF(D27=FALSE,"",VLOOKUP(D27,lijst3!$A266:'lijst3'!$B267,2,TRUE))</f>
        <v/>
      </c>
      <c r="K27" s="32"/>
      <c r="L27" s="30">
        <f>SUM(COUNTIF('Gedragssignaleringslijsten v1'!D31,"X"),COUNTIF('v2'!D31,"X"),COUNTIF('v3'!D31,"X"),COUNTIF('v4'!D31,"X"),COUNTIF('v5'!D31,"X"),COUNTIF('v6'!D31,"X"),COUNTIF('v7'!D31,"X"),COUNTIF('v8'!D31,"X"),COUNTIF('v9'!D31,"X"),COUNTIF('v10'!D31,"X"),COUNTIF(ouders!D31,"X"),COUNTIF(leerling!D31,"X"),COUNTIF('v13'!D31,"X"),COUNTIF('v14'!D31,"X"),COUNTIF('v15'!D31,"X"))</f>
        <v>0</v>
      </c>
      <c r="M27" s="31" t="b">
        <f t="shared" si="3"/>
        <v>0</v>
      </c>
      <c r="N27" s="60"/>
      <c r="O27" s="60"/>
      <c r="P27" s="60"/>
      <c r="Q27" s="60"/>
      <c r="R27" s="60"/>
      <c r="S27" s="60"/>
      <c r="T27" s="34"/>
      <c r="U27" s="34"/>
      <c r="V27" s="34"/>
      <c r="W27" s="60"/>
      <c r="X27" s="60"/>
      <c r="Y27" s="60"/>
      <c r="Z27" s="60"/>
      <c r="AA27" s="60"/>
      <c r="AB27" s="60"/>
      <c r="AC27" s="34"/>
      <c r="AD27" s="34"/>
      <c r="AE27" s="34"/>
      <c r="AF27" s="60"/>
      <c r="AG27" s="60"/>
      <c r="AH27" s="60"/>
      <c r="AI27" s="60"/>
      <c r="AJ27" s="60"/>
      <c r="AK27" s="60"/>
      <c r="AL27" s="34"/>
      <c r="AM27" s="34"/>
      <c r="AN27" s="34"/>
      <c r="AO27" s="60"/>
      <c r="AP27" s="60"/>
      <c r="AQ27" s="60"/>
      <c r="AR27" s="60"/>
      <c r="AS27" s="60"/>
      <c r="AT27" s="60"/>
      <c r="AU27" s="34"/>
      <c r="AV27" s="34"/>
      <c r="AW27" s="34"/>
      <c r="AX27" s="60"/>
      <c r="AY27" s="60"/>
      <c r="AZ27" s="60"/>
      <c r="BA27" s="60"/>
      <c r="BB27" s="60"/>
      <c r="BC27" s="60"/>
      <c r="BD27" s="34"/>
      <c r="BE27" s="34"/>
      <c r="BF27" s="34"/>
      <c r="BG27" s="60"/>
      <c r="BH27" s="60"/>
      <c r="BI27" s="60"/>
      <c r="BJ27" s="60"/>
      <c r="BK27" s="60"/>
      <c r="BL27" s="60"/>
      <c r="BM27" s="34"/>
      <c r="BN27" s="34"/>
      <c r="BO27" s="34"/>
      <c r="BP27" s="60"/>
      <c r="BQ27" s="60"/>
      <c r="BR27" s="60"/>
      <c r="BS27" s="60"/>
      <c r="BT27" s="60"/>
      <c r="BU27" s="60"/>
      <c r="BV27" s="34"/>
      <c r="BW27" s="34"/>
      <c r="BX27" s="34"/>
      <c r="BY27" s="60"/>
      <c r="BZ27" s="60"/>
      <c r="CA27" s="60"/>
      <c r="CB27" s="60"/>
      <c r="CC27" s="60"/>
      <c r="CD27" s="60"/>
      <c r="CE27" s="34"/>
      <c r="CF27" s="34"/>
      <c r="CG27" s="34"/>
      <c r="CH27" s="60"/>
      <c r="CI27" s="60"/>
      <c r="CJ27" s="60"/>
      <c r="CK27" s="60"/>
      <c r="CL27" s="60"/>
      <c r="CM27" s="60"/>
      <c r="CN27" s="32"/>
      <c r="CO27" s="3"/>
      <c r="CP27" s="7"/>
      <c r="CQ27" s="7"/>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row>
    <row r="28" spans="1:194" ht="50.1" customHeight="1" x14ac:dyDescent="0.2">
      <c r="A28" s="40" t="s">
        <v>544</v>
      </c>
      <c r="B28" s="18"/>
      <c r="C28" s="8">
        <f>SUM(COUNTIF('Gedragssignaleringslijsten v1'!P32,"X"),COUNTIF('v2'!P32,"X"),COUNTIF('v3'!P32,"X"),COUNTIF('v4'!P32,"X"),COUNTIF('v5'!P32,"X"),COUNTIF('v6'!P32,"X"),COUNTIF('v7'!P32,"X"),COUNTIF('v8'!P32,"X"),COUNTIF('v9'!P32,"X"),COUNTIF('v10'!P32,"X"),COUNTIF(ouders!P32,"X"),COUNTIF(leerling!P32,"X"),COUNTIF('v13'!P32,"X"),COUNTIF('v14'!P32,"X"),COUNTIF('v15'!P32,"X"))</f>
        <v>0</v>
      </c>
      <c r="D28" t="b">
        <f t="shared" si="2"/>
        <v>0</v>
      </c>
      <c r="E28" s="90" t="str">
        <f>IF(D28=FALSE,"",VLOOKUP(D28,lijst3!$A268:'lijst3'!$B269,2,TRUE))</f>
        <v/>
      </c>
      <c r="F28" s="89" t="str">
        <f>IF(D28=FALSE,"",VLOOKUP(D28,lijst3!$A270:'lijst3'!$B271,2,TRUE))</f>
        <v/>
      </c>
      <c r="G28" s="89" t="str">
        <f>IF(D28=FALSE,"",VLOOKUP(D28,lijst3!$A272:'lijst3'!$B273,2,TRUE))</f>
        <v/>
      </c>
      <c r="H28" s="89" t="str">
        <f>IF(D28=FALSE,"",VLOOKUP(D28,lijst3!$A274:'lijst3'!$B275,2,TRUE))</f>
        <v/>
      </c>
      <c r="I28" s="89" t="str">
        <f>IF(D28=FALSE,"",VLOOKUP(D28,lijst3!$A276:'lijst3'!$B277,2,TRUE))</f>
        <v/>
      </c>
      <c r="J28" s="91" t="str">
        <f>IF(D28=FALSE,"",VLOOKUP(D28,lijst3!$A278:'lijst3'!$B279,2,TRUE))</f>
        <v/>
      </c>
      <c r="K28" s="33"/>
      <c r="L28" s="30">
        <f>SUM(COUNTIF('Gedragssignaleringslijsten v1'!D32,"X"),COUNTIF('v2'!D32,"X"),COUNTIF('v3'!D32,"X"),COUNTIF('v4'!D32,"X"),COUNTIF('v5'!D32,"X"),COUNTIF('v6'!D32,"X"),COUNTIF('v7'!D32,"X"),COUNTIF('v8'!D32,"X"),COUNTIF('v9'!D32,"X"),COUNTIF('v10'!D32,"X"),COUNTIF(ouders!D32,"X"),COUNTIF(leerling!D32,"X"),COUNTIF('v13'!D32,"X"),COUNTIF('v14'!D32,"X"),COUNTIF('v15'!D32,"X"))</f>
        <v>0</v>
      </c>
      <c r="M28" s="31" t="b">
        <f t="shared" si="3"/>
        <v>0</v>
      </c>
      <c r="N28" s="60"/>
      <c r="O28" s="60"/>
      <c r="P28" s="60"/>
      <c r="Q28" s="60"/>
      <c r="R28" s="60"/>
      <c r="S28" s="60"/>
      <c r="T28" s="34"/>
      <c r="U28" s="34"/>
      <c r="V28" s="34"/>
      <c r="W28" s="60"/>
      <c r="X28" s="60"/>
      <c r="Y28" s="60"/>
      <c r="Z28" s="60"/>
      <c r="AA28" s="60"/>
      <c r="AB28" s="60"/>
      <c r="AC28" s="34"/>
      <c r="AD28" s="34"/>
      <c r="AE28" s="34"/>
      <c r="AF28" s="60"/>
      <c r="AG28" s="60"/>
      <c r="AH28" s="60"/>
      <c r="AI28" s="60"/>
      <c r="AJ28" s="60"/>
      <c r="AK28" s="60"/>
      <c r="AL28" s="34"/>
      <c r="AM28" s="34"/>
      <c r="AN28" s="34"/>
      <c r="AO28" s="60"/>
      <c r="AP28" s="60"/>
      <c r="AQ28" s="60"/>
      <c r="AR28" s="60"/>
      <c r="AS28" s="60"/>
      <c r="AT28" s="60"/>
      <c r="AU28" s="34"/>
      <c r="AV28" s="34"/>
      <c r="AW28" s="34"/>
      <c r="AX28" s="60"/>
      <c r="AY28" s="60"/>
      <c r="AZ28" s="60"/>
      <c r="BA28" s="60"/>
      <c r="BB28" s="60"/>
      <c r="BC28" s="60"/>
      <c r="BD28" s="34"/>
      <c r="BE28" s="34"/>
      <c r="BF28" s="34"/>
      <c r="BG28" s="60"/>
      <c r="BH28" s="60"/>
      <c r="BI28" s="60"/>
      <c r="BJ28" s="60"/>
      <c r="BK28" s="60"/>
      <c r="BL28" s="60"/>
      <c r="BM28" s="34"/>
      <c r="BN28" s="34"/>
      <c r="BO28" s="34"/>
      <c r="BP28" s="60"/>
      <c r="BQ28" s="60"/>
      <c r="BR28" s="60"/>
      <c r="BS28" s="60"/>
      <c r="BT28" s="60"/>
      <c r="BU28" s="60"/>
      <c r="BV28" s="34"/>
      <c r="BW28" s="34"/>
      <c r="BX28" s="34"/>
      <c r="BY28" s="60"/>
      <c r="BZ28" s="60"/>
      <c r="CA28" s="60"/>
      <c r="CB28" s="60"/>
      <c r="CC28" s="60"/>
      <c r="CD28" s="60"/>
      <c r="CE28" s="34"/>
      <c r="CF28" s="34"/>
      <c r="CG28" s="34"/>
      <c r="CH28" s="60"/>
      <c r="CI28" s="60"/>
      <c r="CJ28" s="60"/>
      <c r="CK28" s="60"/>
      <c r="CL28" s="60"/>
      <c r="CM28" s="60"/>
      <c r="CN28" s="32"/>
      <c r="CO28" s="3"/>
      <c r="CP28" s="7"/>
      <c r="CQ28" s="7"/>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row>
    <row r="29" spans="1:194" ht="50.1" customHeight="1" x14ac:dyDescent="0.2">
      <c r="A29" s="40" t="s">
        <v>181</v>
      </c>
      <c r="B29" s="18"/>
      <c r="C29" s="8">
        <f>SUM(COUNTIF('Gedragssignaleringslijsten v1'!P33,"X"),COUNTIF('v2'!P33,"X"),COUNTIF('v3'!P33,"X"),COUNTIF('v4'!P33,"X"),COUNTIF('v5'!P33,"X"),COUNTIF('v6'!P33,"X"),COUNTIF('v7'!P33,"X"),COUNTIF('v8'!P33,"X"),COUNTIF('v9'!P33,"X"),COUNTIF('v10'!P33,"X"),COUNTIF(ouders!P33,"X"),COUNTIF(leerling!P33,"X"),COUNTIF('v13'!P33,"X"),COUNTIF('v14'!P33,"X"),COUNTIF('v15'!P33,"X"))</f>
        <v>0</v>
      </c>
      <c r="D29" t="b">
        <f t="shared" si="2"/>
        <v>0</v>
      </c>
      <c r="E29" s="90" t="str">
        <f>IF(D29=FALSE,"",VLOOKUP(D29,lijst3!$A280:'lijst3'!$B281,2,TRUE))</f>
        <v/>
      </c>
      <c r="F29" s="89" t="str">
        <f>IF(D29=FALSE,"",VLOOKUP(D29,lijst3!$A282:'lijst3'!$B283,2,TRUE))</f>
        <v/>
      </c>
      <c r="G29" s="89" t="str">
        <f>IF(D29=FALSE,"",VLOOKUP(D29,lijst3!$A284:'lijst3'!$B285,2,TRUE))</f>
        <v/>
      </c>
      <c r="H29" s="89" t="str">
        <f>IF(D29=FALSE,"",VLOOKUP(D29,lijst3!$A286:'lijst3'!$B287,2,TRUE))</f>
        <v/>
      </c>
      <c r="I29" s="89" t="str">
        <f>IF(D29=FALSE,"",VLOOKUP(D29,lijst3!$A288:'lijst3'!$B289,2,TRUE))</f>
        <v/>
      </c>
      <c r="J29" s="91" t="str">
        <f>IF(D29=FALSE,"",VLOOKUP(D29,lijst3!$A290:'lijst3'!$B291,2,TRUE))</f>
        <v/>
      </c>
      <c r="K29" s="33"/>
      <c r="L29" s="30">
        <f>SUM(COUNTIF('Gedragssignaleringslijsten v1'!D33,"X"),COUNTIF('v2'!D33,"X"),COUNTIF('v3'!D33,"X"),COUNTIF('v4'!D33,"X"),COUNTIF('v5'!D33,"X"),COUNTIF('v6'!D33,"X"),COUNTIF('v7'!D33,"X"),COUNTIF('v8'!D33,"X"),COUNTIF('v9'!D33,"X"),COUNTIF('v10'!D33,"X"),COUNTIF(ouders!D33,"X"),COUNTIF(leerling!D33,"X"),COUNTIF('v13'!D33,"X"),COUNTIF('v14'!D33,"X"),COUNTIF('v15'!D33,"X"))</f>
        <v>0</v>
      </c>
      <c r="M29" s="31" t="b">
        <f t="shared" si="3"/>
        <v>0</v>
      </c>
      <c r="N29" s="60"/>
      <c r="O29" s="60"/>
      <c r="P29" s="60"/>
      <c r="Q29" s="60"/>
      <c r="R29" s="60"/>
      <c r="S29" s="60"/>
      <c r="T29" s="34"/>
      <c r="U29" s="34"/>
      <c r="V29" s="34"/>
      <c r="W29" s="60"/>
      <c r="X29" s="60"/>
      <c r="Y29" s="60"/>
      <c r="Z29" s="60"/>
      <c r="AA29" s="60"/>
      <c r="AB29" s="60"/>
      <c r="AC29" s="34"/>
      <c r="AD29" s="34"/>
      <c r="AE29" s="34"/>
      <c r="AF29" s="60"/>
      <c r="AG29" s="60"/>
      <c r="AH29" s="60"/>
      <c r="AI29" s="60"/>
      <c r="AJ29" s="60"/>
      <c r="AK29" s="60"/>
      <c r="AL29" s="34"/>
      <c r="AM29" s="34"/>
      <c r="AN29" s="34"/>
      <c r="AO29" s="60"/>
      <c r="AP29" s="60"/>
      <c r="AQ29" s="60"/>
      <c r="AR29" s="60"/>
      <c r="AS29" s="60"/>
      <c r="AT29" s="60"/>
      <c r="AU29" s="34"/>
      <c r="AV29" s="34"/>
      <c r="AW29" s="34"/>
      <c r="AX29" s="60"/>
      <c r="AY29" s="60"/>
      <c r="AZ29" s="60"/>
      <c r="BA29" s="60"/>
      <c r="BB29" s="60"/>
      <c r="BC29" s="60"/>
      <c r="BD29" s="34"/>
      <c r="BE29" s="34"/>
      <c r="BF29" s="34"/>
      <c r="BG29" s="60"/>
      <c r="BH29" s="60"/>
      <c r="BI29" s="60"/>
      <c r="BJ29" s="60"/>
      <c r="BK29" s="60"/>
      <c r="BL29" s="60"/>
      <c r="BM29" s="34"/>
      <c r="BN29" s="34"/>
      <c r="BO29" s="34"/>
      <c r="BP29" s="60"/>
      <c r="BQ29" s="60"/>
      <c r="BR29" s="60"/>
      <c r="BS29" s="60"/>
      <c r="BT29" s="60"/>
      <c r="BU29" s="60"/>
      <c r="BV29" s="34"/>
      <c r="BW29" s="34"/>
      <c r="BX29" s="34"/>
      <c r="BY29" s="60"/>
      <c r="BZ29" s="60"/>
      <c r="CA29" s="60"/>
      <c r="CB29" s="60"/>
      <c r="CC29" s="60"/>
      <c r="CD29" s="60"/>
      <c r="CE29" s="34"/>
      <c r="CF29" s="34"/>
      <c r="CG29" s="34"/>
      <c r="CH29" s="60"/>
      <c r="CI29" s="60"/>
      <c r="CJ29" s="60"/>
      <c r="CK29" s="60"/>
      <c r="CL29" s="60"/>
      <c r="CM29" s="60"/>
      <c r="CN29" s="32"/>
      <c r="CO29" s="3"/>
      <c r="CP29" s="7"/>
      <c r="CQ29" s="7"/>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row>
    <row r="30" spans="1:194" ht="50.1" customHeight="1" x14ac:dyDescent="0.2">
      <c r="A30" s="40" t="s">
        <v>545</v>
      </c>
      <c r="B30" s="18"/>
      <c r="C30" s="8">
        <f>SUM(COUNTIF('Gedragssignaleringslijsten v1'!P34,"X"),COUNTIF('v2'!P34,"X"),COUNTIF('v3'!P34,"X"),COUNTIF('v4'!P34,"X"),COUNTIF('v5'!P34,"X"),COUNTIF('v6'!P34,"X"),COUNTIF('v7'!P34,"X"),COUNTIF('v8'!P34,"X"),COUNTIF('v9'!P34,"X"),COUNTIF('v10'!P34,"X"),COUNTIF(ouders!P34,"X"),COUNTIF(leerling!P34,"X"),COUNTIF('v13'!P34,"X"),COUNTIF('v14'!P34,"X"),COUNTIF('v15'!P34,"X"))</f>
        <v>0</v>
      </c>
      <c r="D30" t="b">
        <f t="shared" si="2"/>
        <v>0</v>
      </c>
      <c r="E30" s="90" t="str">
        <f>IF(D30=FALSE,"",VLOOKUP(D30,lijst3!$A292:'lijst3'!$B293,2,TRUE))</f>
        <v/>
      </c>
      <c r="F30" s="89" t="str">
        <f>IF(D30=FALSE,"",VLOOKUP(D30,lijst3!$A294:'lijst3'!$B295,2,TRUE))</f>
        <v/>
      </c>
      <c r="G30" s="89" t="str">
        <f>IF(D30=FALSE,"",VLOOKUP(D30,lijst3!$A296:'lijst3'!$B297,2,TRUE))</f>
        <v/>
      </c>
      <c r="H30" s="89" t="str">
        <f>IF(D30=FALSE,"",VLOOKUP(D30,lijst3!$A298:'lijst3'!$B299,2,TRUE))</f>
        <v/>
      </c>
      <c r="I30" s="89" t="str">
        <f>IF(D30=FALSE,"",VLOOKUP(D30,lijst3!$A300:'lijst3'!$B301,2,TRUE))</f>
        <v/>
      </c>
      <c r="J30" s="91" t="str">
        <f>IF(D30=FALSE,"",VLOOKUP(D30,lijst3!$A302:'lijst3'!$B303,2,TRUE))</f>
        <v/>
      </c>
      <c r="K30" s="32"/>
      <c r="L30" s="30">
        <f>SUM(COUNTIF('Gedragssignaleringslijsten v1'!D34,"X"),COUNTIF('v2'!D34,"X"),COUNTIF('v3'!D34,"X"),COUNTIF('v4'!D34,"X"),COUNTIF('v5'!D34,"X"),COUNTIF('v6'!D34,"X"),COUNTIF('v7'!D34,"X"),COUNTIF('v8'!D34,"X"),COUNTIF('v9'!D34,"X"),COUNTIF('v10'!D34,"X"),COUNTIF(ouders!D34,"X"),COUNTIF(leerling!D34,"X"),COUNTIF('v13'!D34,"X"),COUNTIF('v14'!D34,"X"),COUNTIF('v15'!D34,"X"))</f>
        <v>0</v>
      </c>
      <c r="M30" s="31" t="b">
        <f t="shared" si="3"/>
        <v>0</v>
      </c>
      <c r="N30" s="60"/>
      <c r="O30" s="60"/>
      <c r="P30" s="60"/>
      <c r="Q30" s="60"/>
      <c r="R30" s="60"/>
      <c r="S30" s="60"/>
      <c r="T30" s="34"/>
      <c r="U30" s="34"/>
      <c r="V30" s="34"/>
      <c r="W30" s="60"/>
      <c r="X30" s="60"/>
      <c r="Y30" s="60"/>
      <c r="Z30" s="60"/>
      <c r="AA30" s="60"/>
      <c r="AB30" s="60"/>
      <c r="AC30" s="34"/>
      <c r="AD30" s="34"/>
      <c r="AE30" s="34"/>
      <c r="AF30" s="60"/>
      <c r="AG30" s="60"/>
      <c r="AH30" s="60"/>
      <c r="AI30" s="60"/>
      <c r="AJ30" s="60"/>
      <c r="AK30" s="60"/>
      <c r="AL30" s="34"/>
      <c r="AM30" s="34"/>
      <c r="AN30" s="34"/>
      <c r="AO30" s="60"/>
      <c r="AP30" s="60"/>
      <c r="AQ30" s="60"/>
      <c r="AR30" s="60"/>
      <c r="AS30" s="60"/>
      <c r="AT30" s="60"/>
      <c r="AU30" s="34"/>
      <c r="AV30" s="34"/>
      <c r="AW30" s="34"/>
      <c r="AX30" s="60"/>
      <c r="AY30" s="60"/>
      <c r="AZ30" s="60"/>
      <c r="BA30" s="60"/>
      <c r="BB30" s="60"/>
      <c r="BC30" s="60"/>
      <c r="BD30" s="34"/>
      <c r="BE30" s="34"/>
      <c r="BF30" s="34"/>
      <c r="BG30" s="60"/>
      <c r="BH30" s="60"/>
      <c r="BI30" s="60"/>
      <c r="BJ30" s="60"/>
      <c r="BK30" s="60"/>
      <c r="BL30" s="60"/>
      <c r="BM30" s="34"/>
      <c r="BN30" s="34"/>
      <c r="BO30" s="34"/>
      <c r="BP30" s="60"/>
      <c r="BQ30" s="60"/>
      <c r="BR30" s="60"/>
      <c r="BS30" s="60"/>
      <c r="BT30" s="60"/>
      <c r="BU30" s="60"/>
      <c r="BV30" s="34"/>
      <c r="BW30" s="34"/>
      <c r="BX30" s="34"/>
      <c r="BY30" s="60"/>
      <c r="BZ30" s="60"/>
      <c r="CA30" s="60"/>
      <c r="CB30" s="60"/>
      <c r="CC30" s="60"/>
      <c r="CD30" s="60"/>
      <c r="CE30" s="34"/>
      <c r="CF30" s="34"/>
      <c r="CG30" s="34"/>
      <c r="CH30" s="60"/>
      <c r="CI30" s="60"/>
      <c r="CJ30" s="60"/>
      <c r="CK30" s="60"/>
      <c r="CL30" s="60"/>
      <c r="CM30" s="60"/>
      <c r="CN30" s="32"/>
      <c r="CO30" s="3"/>
      <c r="CP30" s="7"/>
      <c r="CQ30" s="7"/>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row>
    <row r="31" spans="1:194" ht="50.1" customHeight="1" x14ac:dyDescent="0.2">
      <c r="A31" s="40" t="s">
        <v>546</v>
      </c>
      <c r="B31" s="18"/>
      <c r="C31" s="8">
        <f>SUM(COUNTIF('Gedragssignaleringslijsten v1'!P35,"X"),COUNTIF('v2'!P35,"X"),COUNTIF('v3'!P35,"X"),COUNTIF('v4'!P35,"X"),COUNTIF('v5'!P35,"X"),COUNTIF('v6'!P35,"X"),COUNTIF('v7'!P35,"X"),COUNTIF('v8'!P35,"X"),COUNTIF('v9'!P35,"X"),COUNTIF('v10'!P35,"X"),COUNTIF(ouders!P35,"X"),COUNTIF(leerling!P35,"X"),COUNTIF('v13'!P35,"X"),COUNTIF('v14'!P35,"X"),COUNTIF('v15'!P35,"X"))</f>
        <v>0</v>
      </c>
      <c r="D31" t="b">
        <f t="shared" si="2"/>
        <v>0</v>
      </c>
      <c r="E31" s="90" t="str">
        <f>IF(D31=FALSE,"",VLOOKUP(D31,lijst3!$A304:'lijst3'!$B305,2,TRUE))</f>
        <v/>
      </c>
      <c r="F31" s="89" t="str">
        <f>IF(D31=FALSE,"",VLOOKUP(D31,lijst3!$A306:'lijst3'!$B307,2,TRUE))</f>
        <v/>
      </c>
      <c r="G31" s="89" t="str">
        <f>IF(D31=FALSE,"",VLOOKUP(D31,lijst3!$A308:'lijst3'!$B309,2,TRUE))</f>
        <v/>
      </c>
      <c r="H31" s="89" t="str">
        <f>IF(D31=FALSE,"",VLOOKUP(D31,lijst3!$A310:'lijst3'!$B311,2,TRUE))</f>
        <v/>
      </c>
      <c r="I31" s="89" t="str">
        <f>IF(D31=FALSE,"",VLOOKUP(D31,lijst3!$A312:'lijst3'!$B313,2,TRUE))</f>
        <v/>
      </c>
      <c r="J31" s="91" t="str">
        <f>IF(D31=FALSE,"",VLOOKUP(D31,lijst3!$A314:'lijst3'!$B315,2,TRUE))</f>
        <v/>
      </c>
      <c r="K31" s="32"/>
      <c r="L31" s="30">
        <f>SUM(COUNTIF('Gedragssignaleringslijsten v1'!D35,"X"),COUNTIF('v2'!D35,"X"),COUNTIF('v3'!D35,"X"),COUNTIF('v4'!D35,"X"),COUNTIF('v5'!D35,"X"),COUNTIF('v6'!D35,"X"),COUNTIF('v7'!D35,"X"),COUNTIF('v8'!D35,"X"),COUNTIF('v9'!D35,"X"),COUNTIF('v10'!D35,"X"),COUNTIF(ouders!D35,"X"),COUNTIF(leerling!D35,"X"),COUNTIF('v13'!D35,"X"),COUNTIF('v14'!D35,"X"),COUNTIF('v15'!D35,"X"))</f>
        <v>0</v>
      </c>
      <c r="M31" s="31" t="b">
        <f t="shared" si="3"/>
        <v>0</v>
      </c>
      <c r="N31" s="60"/>
      <c r="O31" s="60"/>
      <c r="P31" s="60"/>
      <c r="Q31" s="60"/>
      <c r="R31" s="60"/>
      <c r="S31" s="60"/>
      <c r="T31" s="34"/>
      <c r="U31" s="34"/>
      <c r="V31" s="34"/>
      <c r="W31" s="60"/>
      <c r="X31" s="60"/>
      <c r="Y31" s="60"/>
      <c r="Z31" s="60"/>
      <c r="AA31" s="60"/>
      <c r="AB31" s="60"/>
      <c r="AC31" s="34"/>
      <c r="AD31" s="34"/>
      <c r="AE31" s="34"/>
      <c r="AF31" s="60"/>
      <c r="AG31" s="60"/>
      <c r="AH31" s="60"/>
      <c r="AI31" s="60"/>
      <c r="AJ31" s="60"/>
      <c r="AK31" s="60"/>
      <c r="AL31" s="34"/>
      <c r="AM31" s="34"/>
      <c r="AN31" s="34"/>
      <c r="AO31" s="60"/>
      <c r="AP31" s="60"/>
      <c r="AQ31" s="60"/>
      <c r="AR31" s="60"/>
      <c r="AS31" s="60"/>
      <c r="AT31" s="60"/>
      <c r="AU31" s="34"/>
      <c r="AV31" s="34"/>
      <c r="AW31" s="34"/>
      <c r="AX31" s="60"/>
      <c r="AY31" s="60"/>
      <c r="AZ31" s="60"/>
      <c r="BA31" s="60"/>
      <c r="BB31" s="60"/>
      <c r="BC31" s="60"/>
      <c r="BD31" s="34"/>
      <c r="BE31" s="34"/>
      <c r="BF31" s="34"/>
      <c r="BG31" s="60"/>
      <c r="BH31" s="60"/>
      <c r="BI31" s="60"/>
      <c r="BJ31" s="60"/>
      <c r="BK31" s="60"/>
      <c r="BL31" s="60"/>
      <c r="BM31" s="34"/>
      <c r="BN31" s="34"/>
      <c r="BO31" s="34"/>
      <c r="BP31" s="60"/>
      <c r="BQ31" s="60"/>
      <c r="BR31" s="60"/>
      <c r="BS31" s="60"/>
      <c r="BT31" s="60"/>
      <c r="BU31" s="60"/>
      <c r="BV31" s="34"/>
      <c r="BW31" s="34"/>
      <c r="BX31" s="34"/>
      <c r="BY31" s="60"/>
      <c r="BZ31" s="60"/>
      <c r="CA31" s="60"/>
      <c r="CB31" s="60"/>
      <c r="CC31" s="60"/>
      <c r="CD31" s="60"/>
      <c r="CE31" s="34"/>
      <c r="CF31" s="34"/>
      <c r="CG31" s="34"/>
      <c r="CH31" s="60"/>
      <c r="CI31" s="60"/>
      <c r="CJ31" s="60"/>
      <c r="CK31" s="60"/>
      <c r="CL31" s="60"/>
      <c r="CM31" s="60"/>
      <c r="CN31" s="32"/>
      <c r="CO31" s="3"/>
      <c r="CP31" s="7"/>
      <c r="CQ31" s="7"/>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row>
    <row r="32" spans="1:194" ht="50.1" customHeight="1" x14ac:dyDescent="0.2">
      <c r="A32" s="40" t="s">
        <v>547</v>
      </c>
      <c r="B32" s="18"/>
      <c r="C32" s="8">
        <f>SUM(COUNTIF('Gedragssignaleringslijsten v1'!P36,"X"),COUNTIF('v2'!P36,"X"),COUNTIF('v3'!P36,"X"),COUNTIF('v4'!P36,"X"),COUNTIF('v5'!P36,"X"),COUNTIF('v6'!P36,"X"),COUNTIF('v7'!P36,"X"),COUNTIF('v8'!P36,"X"),COUNTIF('v9'!P36,"X"),COUNTIF('v10'!P36,"X"),COUNTIF(ouders!P36,"X"),COUNTIF(leerling!P36,"X"),COUNTIF('v13'!P36,"X"),COUNTIF('v14'!P36,"X"),COUNTIF('v15'!P36,"X"))</f>
        <v>0</v>
      </c>
      <c r="D32" t="b">
        <f t="shared" si="2"/>
        <v>0</v>
      </c>
      <c r="E32" s="90" t="str">
        <f>IF(D32=FALSE,"",VLOOKUP(D32,lijst3!$A316:'lijst3'!$B317,2,TRUE))</f>
        <v/>
      </c>
      <c r="F32" s="89" t="str">
        <f>IF(D32=FALSE,"",VLOOKUP(D32,lijst3!$A318:'lijst3'!$B319,2,TRUE))</f>
        <v/>
      </c>
      <c r="G32" s="89" t="str">
        <f>IF(D32=FALSE,"",VLOOKUP(D32,lijst3!$A320:'lijst3'!$B321,2,TRUE))</f>
        <v/>
      </c>
      <c r="H32" s="89" t="str">
        <f>IF(D32=FALSE,"",VLOOKUP(D32,lijst3!$A322:'lijst3'!$B323,2,TRUE))</f>
        <v/>
      </c>
      <c r="I32" s="89" t="str">
        <f>IF(D32=FALSE,"",VLOOKUP(D32,lijst3!$A324:'lijst3'!$B325,2,TRUE))</f>
        <v/>
      </c>
      <c r="J32" s="91" t="str">
        <f>IF(D32=FALSE,"",VLOOKUP(D32,lijst3!$A326:'lijst3'!$B327,2,TRUE))</f>
        <v/>
      </c>
      <c r="K32" s="32"/>
      <c r="L32" s="30">
        <f>SUM(COUNTIF('Gedragssignaleringslijsten v1'!D36,"X"),COUNTIF('v2'!D36,"X"),COUNTIF('v3'!D36,"X"),COUNTIF('v4'!D36,"X"),COUNTIF('v5'!D36,"X"),COUNTIF('v6'!D36,"X"),COUNTIF('v7'!D36,"X"),COUNTIF('v8'!D36,"X"),COUNTIF('v9'!D36,"X"),COUNTIF('v10'!D36,"X"),COUNTIF(ouders!D36,"X"),COUNTIF(leerling!D36,"X"),COUNTIF('v13'!D36,"X"),COUNTIF('v14'!D36,"X"),COUNTIF('v15'!D36,"X"))</f>
        <v>0</v>
      </c>
      <c r="M32" s="31" t="b">
        <f t="shared" si="3"/>
        <v>0</v>
      </c>
      <c r="N32" s="60"/>
      <c r="O32" s="60"/>
      <c r="P32" s="60"/>
      <c r="Q32" s="60"/>
      <c r="R32" s="60"/>
      <c r="S32" s="60"/>
      <c r="T32" s="34"/>
      <c r="U32" s="34"/>
      <c r="V32" s="34"/>
      <c r="W32" s="60"/>
      <c r="X32" s="60"/>
      <c r="Y32" s="60"/>
      <c r="Z32" s="60"/>
      <c r="AA32" s="60"/>
      <c r="AB32" s="60"/>
      <c r="AC32" s="34"/>
      <c r="AD32" s="34"/>
      <c r="AE32" s="34"/>
      <c r="AF32" s="60"/>
      <c r="AG32" s="60"/>
      <c r="AH32" s="60"/>
      <c r="AI32" s="60"/>
      <c r="AJ32" s="60"/>
      <c r="AK32" s="60"/>
      <c r="AL32" s="34"/>
      <c r="AM32" s="34"/>
      <c r="AN32" s="34"/>
      <c r="AO32" s="60"/>
      <c r="AP32" s="60"/>
      <c r="AQ32" s="60"/>
      <c r="AR32" s="60"/>
      <c r="AS32" s="60"/>
      <c r="AT32" s="60"/>
      <c r="AU32" s="34"/>
      <c r="AV32" s="34"/>
      <c r="AW32" s="34"/>
      <c r="AX32" s="60"/>
      <c r="AY32" s="60"/>
      <c r="AZ32" s="60"/>
      <c r="BA32" s="60"/>
      <c r="BB32" s="60"/>
      <c r="BC32" s="60"/>
      <c r="BD32" s="34"/>
      <c r="BE32" s="34"/>
      <c r="BF32" s="34"/>
      <c r="BG32" s="60"/>
      <c r="BH32" s="60"/>
      <c r="BI32" s="60"/>
      <c r="BJ32" s="60"/>
      <c r="BK32" s="60"/>
      <c r="BL32" s="60"/>
      <c r="BM32" s="34"/>
      <c r="BN32" s="34"/>
      <c r="BO32" s="34"/>
      <c r="BP32" s="60"/>
      <c r="BQ32" s="60"/>
      <c r="BR32" s="60"/>
      <c r="BS32" s="60"/>
      <c r="BT32" s="60"/>
      <c r="BU32" s="60"/>
      <c r="BV32" s="34"/>
      <c r="BW32" s="34"/>
      <c r="BX32" s="34"/>
      <c r="BY32" s="60"/>
      <c r="BZ32" s="60"/>
      <c r="CA32" s="60"/>
      <c r="CB32" s="60"/>
      <c r="CC32" s="60"/>
      <c r="CD32" s="60"/>
      <c r="CE32" s="34"/>
      <c r="CF32" s="34"/>
      <c r="CG32" s="34"/>
      <c r="CH32" s="60"/>
      <c r="CI32" s="60"/>
      <c r="CJ32" s="60"/>
      <c r="CK32" s="60"/>
      <c r="CL32" s="60"/>
      <c r="CM32" s="60"/>
      <c r="CN32" s="32"/>
      <c r="CO32" s="3"/>
      <c r="CP32" s="7"/>
      <c r="CQ32" s="7"/>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row>
    <row r="33" spans="1:194" ht="50.1" customHeight="1" x14ac:dyDescent="0.2">
      <c r="A33" s="40" t="s">
        <v>548</v>
      </c>
      <c r="B33" s="18"/>
      <c r="C33" s="8">
        <f>SUM(COUNTIF('Gedragssignaleringslijsten v1'!P37,"X"),COUNTIF('v2'!P37,"X"),COUNTIF('v3'!P37,"X"),COUNTIF('v4'!P37,"X"),COUNTIF('v5'!P37,"X"),COUNTIF('v6'!P37,"X"),COUNTIF('v7'!P37,"X"),COUNTIF('v8'!P37,"X"),COUNTIF('v9'!P37,"X"),COUNTIF('v10'!P37,"X"),COUNTIF(ouders!P37,"X"),COUNTIF(leerling!P37,"X"),COUNTIF('v13'!P37,"X"),COUNTIF('v14'!P37,"X"),COUNTIF('v15'!P37,"X"))</f>
        <v>0</v>
      </c>
      <c r="D33" t="b">
        <f t="shared" si="2"/>
        <v>0</v>
      </c>
      <c r="E33" s="90" t="str">
        <f>IF(D33=FALSE,"",VLOOKUP(D33,lijst3!$A328:'lijst3'!$B329,2,TRUE))</f>
        <v/>
      </c>
      <c r="F33" s="89" t="str">
        <f>IF(D33=FALSE,"",VLOOKUP(D33,lijst3!$A330:'lijst3'!$B331,2,TRUE))</f>
        <v/>
      </c>
      <c r="G33" s="89" t="str">
        <f>IF(D33=FALSE,"",VLOOKUP(D33,lijst3!$A332:'lijst3'!$B333,2,TRUE))</f>
        <v/>
      </c>
      <c r="H33" s="89" t="str">
        <f>IF(D33=FALSE,"",VLOOKUP(D33,lijst3!$A334:'lijst3'!$B335,2,TRUE))</f>
        <v/>
      </c>
      <c r="I33" s="89" t="str">
        <f>IF(D33=FALSE,"",VLOOKUP(D33,lijst3!$A336:'lijst3'!$B337,2,TRUE))</f>
        <v/>
      </c>
      <c r="J33" s="91" t="str">
        <f>IF(D33=FALSE,"",VLOOKUP(D33,lijst3!$A338:'lijst3'!$B339,2,TRUE))</f>
        <v/>
      </c>
      <c r="K33" s="32"/>
      <c r="L33" s="30">
        <f>SUM(COUNTIF('Gedragssignaleringslijsten v1'!D37,"X"),COUNTIF('v2'!D37,"X"),COUNTIF('v3'!D37,"X"),COUNTIF('v4'!D37,"X"),COUNTIF('v5'!D37,"X"),COUNTIF('v6'!D37,"X"),COUNTIF('v7'!D37,"X"),COUNTIF('v8'!D37,"X"),COUNTIF('v9'!D37,"X"),COUNTIF('v10'!D37,"X"),COUNTIF(ouders!D37,"X"),COUNTIF(leerling!D37,"X"),COUNTIF('v13'!D37,"X"),COUNTIF('v14'!D37,"X"),COUNTIF('v15'!D37,"X"))</f>
        <v>0</v>
      </c>
      <c r="M33" s="31" t="b">
        <f t="shared" si="3"/>
        <v>0</v>
      </c>
      <c r="N33" s="60"/>
      <c r="O33" s="60"/>
      <c r="P33" s="60"/>
      <c r="Q33" s="60"/>
      <c r="R33" s="60"/>
      <c r="S33" s="60"/>
      <c r="T33" s="34"/>
      <c r="U33" s="34"/>
      <c r="V33" s="34"/>
      <c r="W33" s="60"/>
      <c r="X33" s="60"/>
      <c r="Y33" s="60"/>
      <c r="Z33" s="60"/>
      <c r="AA33" s="60"/>
      <c r="AB33" s="60"/>
      <c r="AC33" s="34"/>
      <c r="AD33" s="34"/>
      <c r="AE33" s="34"/>
      <c r="AF33" s="60"/>
      <c r="AG33" s="60"/>
      <c r="AH33" s="60"/>
      <c r="AI33" s="60"/>
      <c r="AJ33" s="60"/>
      <c r="AK33" s="60"/>
      <c r="AL33" s="34"/>
      <c r="AM33" s="34"/>
      <c r="AN33" s="34"/>
      <c r="AO33" s="60"/>
      <c r="AP33" s="60"/>
      <c r="AQ33" s="60"/>
      <c r="AR33" s="60"/>
      <c r="AS33" s="60"/>
      <c r="AT33" s="60"/>
      <c r="AU33" s="34"/>
      <c r="AV33" s="34"/>
      <c r="AW33" s="34"/>
      <c r="AX33" s="60"/>
      <c r="AY33" s="60"/>
      <c r="AZ33" s="60"/>
      <c r="BA33" s="60"/>
      <c r="BB33" s="60"/>
      <c r="BC33" s="60"/>
      <c r="BD33" s="34"/>
      <c r="BE33" s="34"/>
      <c r="BF33" s="34"/>
      <c r="BG33" s="60"/>
      <c r="BH33" s="60"/>
      <c r="BI33" s="60"/>
      <c r="BJ33" s="60"/>
      <c r="BK33" s="60"/>
      <c r="BL33" s="60"/>
      <c r="BM33" s="34"/>
      <c r="BN33" s="34"/>
      <c r="BO33" s="34"/>
      <c r="BP33" s="60"/>
      <c r="BQ33" s="60"/>
      <c r="BR33" s="60"/>
      <c r="BS33" s="60"/>
      <c r="BT33" s="60"/>
      <c r="BU33" s="60"/>
      <c r="BV33" s="34"/>
      <c r="BW33" s="34"/>
      <c r="BX33" s="34"/>
      <c r="BY33" s="60"/>
      <c r="BZ33" s="60"/>
      <c r="CA33" s="60"/>
      <c r="CB33" s="60"/>
      <c r="CC33" s="60"/>
      <c r="CD33" s="60"/>
      <c r="CE33" s="34"/>
      <c r="CF33" s="34"/>
      <c r="CG33" s="34"/>
      <c r="CH33" s="60"/>
      <c r="CI33" s="60"/>
      <c r="CJ33" s="60"/>
      <c r="CK33" s="60"/>
      <c r="CL33" s="60"/>
      <c r="CM33" s="60"/>
      <c r="CN33" s="32"/>
      <c r="CO33" s="3"/>
      <c r="CP33" s="7"/>
      <c r="CQ33" s="7"/>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row>
    <row r="34" spans="1:194" ht="50.1" customHeight="1" thickBot="1" x14ac:dyDescent="0.25">
      <c r="A34" s="41" t="s">
        <v>549</v>
      </c>
      <c r="B34" s="18"/>
      <c r="C34" s="8">
        <f>SUM(COUNTIF('Gedragssignaleringslijsten v1'!P38,"X"),COUNTIF('v2'!P38,"X"),COUNTIF('v3'!P38,"X"),COUNTIF('v4'!P38,"X"),COUNTIF('v5'!P38,"X"),COUNTIF('v6'!P38,"X"),COUNTIF('v7'!P38,"X"),COUNTIF('v8'!P38,"X"),COUNTIF('v9'!P38,"X"),COUNTIF('v10'!P38,"X"),COUNTIF(ouders!P38,"X"),COUNTIF(leerling!P38,"X"),COUNTIF('v13'!P38,"X"),COUNTIF('v14'!P38,"X"),COUNTIF('v15'!P38,"X"))</f>
        <v>0</v>
      </c>
      <c r="D34" t="b">
        <f t="shared" si="2"/>
        <v>0</v>
      </c>
      <c r="E34" s="92" t="str">
        <f>IF(D34=FALSE,"",VLOOKUP(D34,lijst3!$A340:'lijst3'!$B341,2,TRUE))</f>
        <v/>
      </c>
      <c r="F34" s="93" t="str">
        <f>IF(D34=FALSE,"",VLOOKUP(D34,lijst3!$A342:'lijst3'!$B343,2,TRUE))</f>
        <v/>
      </c>
      <c r="G34" s="93" t="str">
        <f>IF(D34=FALSE,"",VLOOKUP(D34,lijst3!$A344:'lijst3'!$B345,2,TRUE))</f>
        <v/>
      </c>
      <c r="H34" s="93" t="str">
        <f>IF(D34=FALSE,"",VLOOKUP(D34,lijst3!$A346:'lijst3'!$B347,2,TRUE))</f>
        <v/>
      </c>
      <c r="I34" s="93" t="str">
        <f>IF(D34=FALSE,"",VLOOKUP(D34,lijst3!$A348:'lijst3'!$B349,2,TRUE))</f>
        <v/>
      </c>
      <c r="J34" s="94" t="str">
        <f>IF(D34=FALSE,"",VLOOKUP(D34,lijst3!$A350:'lijst3'!$B351,2,TRUE))</f>
        <v/>
      </c>
      <c r="K34" s="32"/>
      <c r="L34" s="30">
        <f>SUM(COUNTIF('Gedragssignaleringslijsten v1'!D38,"X"),COUNTIF('v2'!D38,"X"),COUNTIF('v3'!D38,"X"),COUNTIF('v4'!D38,"X"),COUNTIF('v5'!D38,"X"),COUNTIF('v6'!D38,"X"),COUNTIF('v7'!D38,"X"),COUNTIF('v8'!D38,"X"),COUNTIF('v9'!D38,"X"),COUNTIF('v10'!D38,"X"),COUNTIF(ouders!D38,"X"),COUNTIF(leerling!D38,"X"),COUNTIF('v13'!D38,"X"),COUNTIF('v14'!D38,"X"),COUNTIF('v15'!D38,"X"))</f>
        <v>0</v>
      </c>
      <c r="M34" s="31" t="b">
        <f t="shared" si="3"/>
        <v>0</v>
      </c>
      <c r="N34" s="60"/>
      <c r="O34" s="60"/>
      <c r="P34" s="60"/>
      <c r="Q34" s="60"/>
      <c r="R34" s="60"/>
      <c r="S34" s="60"/>
      <c r="T34" s="34"/>
      <c r="U34" s="34"/>
      <c r="V34" s="34"/>
      <c r="W34" s="60"/>
      <c r="X34" s="60"/>
      <c r="Y34" s="60"/>
      <c r="Z34" s="60"/>
      <c r="AA34" s="60"/>
      <c r="AB34" s="60"/>
      <c r="AC34" s="34"/>
      <c r="AD34" s="34"/>
      <c r="AE34" s="34"/>
      <c r="AF34" s="60"/>
      <c r="AG34" s="60"/>
      <c r="AH34" s="60"/>
      <c r="AI34" s="60"/>
      <c r="AJ34" s="60"/>
      <c r="AK34" s="60"/>
      <c r="AL34" s="34"/>
      <c r="AM34" s="34"/>
      <c r="AN34" s="34"/>
      <c r="AO34" s="60"/>
      <c r="AP34" s="60"/>
      <c r="AQ34" s="60"/>
      <c r="AR34" s="60"/>
      <c r="AS34" s="60"/>
      <c r="AT34" s="60"/>
      <c r="AU34" s="34"/>
      <c r="AV34" s="34"/>
      <c r="AW34" s="34"/>
      <c r="AX34" s="60"/>
      <c r="AY34" s="60"/>
      <c r="AZ34" s="60"/>
      <c r="BA34" s="60"/>
      <c r="BB34" s="60"/>
      <c r="BC34" s="60"/>
      <c r="BD34" s="34"/>
      <c r="BE34" s="34"/>
      <c r="BF34" s="34"/>
      <c r="BG34" s="60"/>
      <c r="BH34" s="60"/>
      <c r="BI34" s="60"/>
      <c r="BJ34" s="60"/>
      <c r="BK34" s="60"/>
      <c r="BL34" s="60"/>
      <c r="BM34" s="34"/>
      <c r="BN34" s="34"/>
      <c r="BO34" s="34"/>
      <c r="BP34" s="60"/>
      <c r="BQ34" s="60"/>
      <c r="BR34" s="60"/>
      <c r="BS34" s="60"/>
      <c r="BT34" s="60"/>
      <c r="BU34" s="60"/>
      <c r="BV34" s="34"/>
      <c r="BW34" s="34"/>
      <c r="BX34" s="34"/>
      <c r="BY34" s="60"/>
      <c r="BZ34" s="60"/>
      <c r="CA34" s="60"/>
      <c r="CB34" s="60"/>
      <c r="CC34" s="60"/>
      <c r="CD34" s="60"/>
      <c r="CE34" s="34"/>
      <c r="CF34" s="34"/>
      <c r="CG34" s="34"/>
      <c r="CH34" s="60"/>
      <c r="CI34" s="60"/>
      <c r="CJ34" s="60"/>
      <c r="CK34" s="60"/>
      <c r="CL34" s="60"/>
      <c r="CM34" s="60"/>
      <c r="CN34" s="32"/>
      <c r="CO34" s="3"/>
      <c r="CP34" s="7"/>
      <c r="CQ34" s="7"/>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row>
    <row r="35" spans="1:194" ht="13.5" thickBot="1" x14ac:dyDescent="0.25">
      <c r="A35" s="42" t="s">
        <v>206</v>
      </c>
      <c r="B35" s="19"/>
      <c r="C35" s="8"/>
      <c r="D35" s="8"/>
      <c r="E35" s="32"/>
      <c r="F35" s="32"/>
      <c r="G35" s="32"/>
      <c r="H35" s="32"/>
      <c r="I35" s="32"/>
      <c r="J35" s="32"/>
      <c r="K35" s="32"/>
      <c r="L35" s="30"/>
      <c r="M35" s="31"/>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2"/>
      <c r="CO35" s="3"/>
      <c r="CP35" s="7"/>
      <c r="CQ35" s="7"/>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row>
    <row r="36" spans="1:194" ht="50.1" customHeight="1" x14ac:dyDescent="0.2">
      <c r="A36" s="39" t="s">
        <v>550</v>
      </c>
      <c r="B36" s="18"/>
      <c r="C36" s="8">
        <f>SUM(COUNTIF('Gedragssignaleringslijsten v1'!P40,"X"),COUNTIF('v2'!P40,"X"),COUNTIF('v3'!P40,"X"),COUNTIF('v4'!P40,"X"),COUNTIF('v5'!P40,"X"),COUNTIF('v6'!P40,"X"),COUNTIF('v7'!P40,"X"),COUNTIF('v8'!P40,"X"),COUNTIF('v9'!P40,"X"),COUNTIF('v10'!P40,"X"),COUNTIF(ouders!P40,"X"),COUNTIF(leerling!P40,"X"),COUNTIF('v13'!P40,"X"),COUNTIF('v14'!P40,"X"),COUNTIF('v15'!P40,"X"))</f>
        <v>0</v>
      </c>
      <c r="D36" t="b">
        <f>IF(C36&gt;C$1/30, TRUE)</f>
        <v>0</v>
      </c>
      <c r="E36" s="95" t="str">
        <f>IF(D36=FALSE,"",VLOOKUP(D36,lijst3!$A352:'lijst3'!$B353,2,TRUE))</f>
        <v/>
      </c>
      <c r="F36" s="96" t="str">
        <f>IF(D36=FALSE,"",VLOOKUP(D36,lijst3!$A354:'lijst3'!$B355,2,TRUE))</f>
        <v/>
      </c>
      <c r="G36" s="96" t="str">
        <f>IF(D36=FALSE,"",VLOOKUP(D36,lijst3!$A356:'lijst3'!$B357,2,TRUE))</f>
        <v/>
      </c>
      <c r="H36" s="96" t="str">
        <f>IF(D36=FALSE,"",VLOOKUP(D36,lijst3!$A358:'lijst3'!$B359,2,TRUE))</f>
        <v/>
      </c>
      <c r="I36" s="96" t="str">
        <f>IF(D36=FALSE,"",VLOOKUP(D36,lijst3!$A360:'lijst3'!$B361,2,TRUE))</f>
        <v/>
      </c>
      <c r="J36" s="97" t="str">
        <f>IF(D36=FALSE,"",VLOOKUP(D36,lijst3!$A362:'lijst3'!$B363,2,TRUE))</f>
        <v/>
      </c>
      <c r="K36" s="33"/>
      <c r="L36" s="30">
        <f>SUM(COUNTIF('Gedragssignaleringslijsten v1'!D40,"X"),COUNTIF('v2'!D40,"X"),COUNTIF('v3'!D40,"X"),COUNTIF('v4'!D40,"X"),COUNTIF('v5'!D40,"X"),COUNTIF('v6'!D40,"X"),COUNTIF('v7'!D40,"X"),COUNTIF('v8'!D40,"X"),COUNTIF('v9'!D40,"X"),COUNTIF('v10'!D40,"X"),COUNTIF(ouders!D40,"X"),COUNTIF(leerling!D40,"X"),COUNTIF('v13'!D40,"X"),COUNTIF('v14'!D40,"X"),COUNTIF('v15'!D40,"X"))</f>
        <v>0</v>
      </c>
      <c r="M36" s="31" t="b">
        <f t="shared" ref="M36:M46" si="4">IF(L36&gt;L$1/20, TRUE)</f>
        <v>0</v>
      </c>
      <c r="N36" s="60"/>
      <c r="O36" s="60"/>
      <c r="P36" s="60"/>
      <c r="Q36" s="60"/>
      <c r="R36" s="60"/>
      <c r="S36" s="60"/>
      <c r="T36" s="34"/>
      <c r="U36" s="34"/>
      <c r="V36" s="34"/>
      <c r="W36" s="60"/>
      <c r="X36" s="60"/>
      <c r="Y36" s="60"/>
      <c r="Z36" s="60"/>
      <c r="AA36" s="60"/>
      <c r="AB36" s="60"/>
      <c r="AC36" s="34"/>
      <c r="AD36" s="34"/>
      <c r="AE36" s="34"/>
      <c r="AF36" s="60"/>
      <c r="AG36" s="60"/>
      <c r="AH36" s="60"/>
      <c r="AI36" s="60"/>
      <c r="AJ36" s="60"/>
      <c r="AK36" s="60"/>
      <c r="AL36" s="34"/>
      <c r="AM36" s="34"/>
      <c r="AN36" s="34"/>
      <c r="AO36" s="60"/>
      <c r="AP36" s="60"/>
      <c r="AQ36" s="60"/>
      <c r="AR36" s="60"/>
      <c r="AS36" s="60"/>
      <c r="AT36" s="60"/>
      <c r="AU36" s="34"/>
      <c r="AV36" s="34"/>
      <c r="AW36" s="34"/>
      <c r="AX36" s="60"/>
      <c r="AY36" s="60"/>
      <c r="AZ36" s="60"/>
      <c r="BA36" s="60"/>
      <c r="BB36" s="60"/>
      <c r="BC36" s="60"/>
      <c r="BD36" s="34"/>
      <c r="BE36" s="34"/>
      <c r="BF36" s="34"/>
      <c r="BG36" s="60"/>
      <c r="BH36" s="60"/>
      <c r="BI36" s="60"/>
      <c r="BJ36" s="60"/>
      <c r="BK36" s="60"/>
      <c r="BL36" s="60"/>
      <c r="BM36" s="34"/>
      <c r="BN36" s="34"/>
      <c r="BO36" s="34"/>
      <c r="BP36" s="60"/>
      <c r="BQ36" s="60"/>
      <c r="BR36" s="60"/>
      <c r="BS36" s="60"/>
      <c r="BT36" s="60"/>
      <c r="BU36" s="60"/>
      <c r="BV36" s="34"/>
      <c r="BW36" s="34"/>
      <c r="BX36" s="34"/>
      <c r="BY36" s="60"/>
      <c r="BZ36" s="60"/>
      <c r="CA36" s="60"/>
      <c r="CB36" s="60"/>
      <c r="CC36" s="60"/>
      <c r="CD36" s="60"/>
      <c r="CE36" s="34"/>
      <c r="CF36" s="34"/>
      <c r="CG36" s="34"/>
      <c r="CH36" s="60"/>
      <c r="CI36" s="60"/>
      <c r="CJ36" s="60"/>
      <c r="CK36" s="60"/>
      <c r="CL36" s="60"/>
      <c r="CM36" s="60"/>
      <c r="CN36" s="32"/>
      <c r="CO36" s="3"/>
      <c r="CP36" s="7"/>
      <c r="CQ36" s="7"/>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row>
    <row r="37" spans="1:194" ht="50.1" customHeight="1" x14ac:dyDescent="0.2">
      <c r="A37" s="40" t="s">
        <v>551</v>
      </c>
      <c r="B37" s="18"/>
      <c r="C37" s="8">
        <f>SUM(COUNTIF('Gedragssignaleringslijsten v1'!P41,"X"),COUNTIF('v2'!P41,"X"),COUNTIF('v3'!P41,"X"),COUNTIF('v4'!P41,"X"),COUNTIF('v5'!P41,"X"),COUNTIF('v6'!P41,"X"),COUNTIF('v7'!P41,"X"),COUNTIF('v8'!P41,"X"),COUNTIF('v9'!P41,"X"),COUNTIF('v10'!P41,"X"),COUNTIF(ouders!P41,"X"),COUNTIF(leerling!P41,"X"),COUNTIF('v13'!P41,"X"),COUNTIF('v14'!P41,"X"),COUNTIF('v15'!P41,"X"))</f>
        <v>0</v>
      </c>
      <c r="D37" t="b">
        <f>IF(C37&gt;C$1/30,TRUE)</f>
        <v>0</v>
      </c>
      <c r="E37" s="90" t="str">
        <f>IF(D37=FALSE,"",VLOOKUP(D37,lijst3!$A364:'lijst3'!$B365,2,TRUE))</f>
        <v/>
      </c>
      <c r="F37" s="89" t="str">
        <f>IF(D37=FALSE,"",VLOOKUP(D37,lijst3!$A366:'lijst3'!$B367,2,TRUE))</f>
        <v/>
      </c>
      <c r="G37" s="89" t="str">
        <f>IF(D37=FALSE,"",VLOOKUP(D37,lijst3!$A368:'lijst3'!$B369,2,TRUE))</f>
        <v/>
      </c>
      <c r="H37" s="89" t="str">
        <f>IF(D37=FALSE,"",VLOOKUP(D37,lijst3!$A370:'lijst3'!$B371,2,TRUE))</f>
        <v/>
      </c>
      <c r="I37" s="89" t="str">
        <f>IF(D37=FALSE,"",VLOOKUP(D37,lijst3!$A372:'lijst3'!$B373,2,TRUE))</f>
        <v/>
      </c>
      <c r="J37" s="91" t="str">
        <f>IF(D37=FALSE,"",VLOOKUP(D37,lijst3!$A374:'lijst3'!$B375,2,TRUE))</f>
        <v/>
      </c>
      <c r="K37" s="33"/>
      <c r="L37" s="30">
        <f>SUM(COUNTIF('Gedragssignaleringslijsten v1'!D41,"X"),COUNTIF('v2'!D41,"X"),COUNTIF('v3'!D41,"X"),COUNTIF('v4'!D41,"X"),COUNTIF('v5'!D41,"X"),COUNTIF('v6'!D41,"X"),COUNTIF('v7'!D41,"X"),COUNTIF('v8'!D41,"X"),COUNTIF('v9'!D41,"X"),COUNTIF('v10'!D41,"X"),COUNTIF(ouders!D41,"X"),COUNTIF(leerling!D41,"X"),COUNTIF('v13'!D41,"X"),COUNTIF('v14'!D41,"X"),COUNTIF('v15'!D41,"X"))</f>
        <v>0</v>
      </c>
      <c r="M37" s="31" t="b">
        <f t="shared" si="4"/>
        <v>0</v>
      </c>
      <c r="N37" s="60"/>
      <c r="O37" s="60"/>
      <c r="P37" s="60"/>
      <c r="Q37" s="60"/>
      <c r="R37" s="60"/>
      <c r="S37" s="60"/>
      <c r="T37" s="34"/>
      <c r="U37" s="34"/>
      <c r="V37" s="34"/>
      <c r="W37" s="60"/>
      <c r="X37" s="60"/>
      <c r="Y37" s="60"/>
      <c r="Z37" s="60"/>
      <c r="AA37" s="60"/>
      <c r="AB37" s="60"/>
      <c r="AC37" s="34"/>
      <c r="AD37" s="34"/>
      <c r="AE37" s="34"/>
      <c r="AF37" s="60"/>
      <c r="AG37" s="60"/>
      <c r="AH37" s="60"/>
      <c r="AI37" s="60"/>
      <c r="AJ37" s="60"/>
      <c r="AK37" s="60"/>
      <c r="AL37" s="34"/>
      <c r="AM37" s="34"/>
      <c r="AN37" s="34"/>
      <c r="AO37" s="60"/>
      <c r="AP37" s="60"/>
      <c r="AQ37" s="60"/>
      <c r="AR37" s="60"/>
      <c r="AS37" s="60"/>
      <c r="AT37" s="60"/>
      <c r="AU37" s="34"/>
      <c r="AV37" s="34"/>
      <c r="AW37" s="34"/>
      <c r="AX37" s="60"/>
      <c r="AY37" s="60"/>
      <c r="AZ37" s="60"/>
      <c r="BA37" s="60"/>
      <c r="BB37" s="60"/>
      <c r="BC37" s="60"/>
      <c r="BD37" s="34"/>
      <c r="BE37" s="34"/>
      <c r="BF37" s="34"/>
      <c r="BG37" s="60"/>
      <c r="BH37" s="60"/>
      <c r="BI37" s="60"/>
      <c r="BJ37" s="60"/>
      <c r="BK37" s="60"/>
      <c r="BL37" s="60"/>
      <c r="BM37" s="34"/>
      <c r="BN37" s="34"/>
      <c r="BO37" s="34"/>
      <c r="BP37" s="60"/>
      <c r="BQ37" s="60"/>
      <c r="BR37" s="60"/>
      <c r="BS37" s="60"/>
      <c r="BT37" s="60"/>
      <c r="BU37" s="60"/>
      <c r="BV37" s="34"/>
      <c r="BW37" s="34"/>
      <c r="BX37" s="34"/>
      <c r="BY37" s="60"/>
      <c r="BZ37" s="60"/>
      <c r="CA37" s="60"/>
      <c r="CB37" s="60"/>
      <c r="CC37" s="60"/>
      <c r="CD37" s="60"/>
      <c r="CE37" s="34"/>
      <c r="CF37" s="34"/>
      <c r="CG37" s="34"/>
      <c r="CH37" s="60"/>
      <c r="CI37" s="60"/>
      <c r="CJ37" s="60"/>
      <c r="CK37" s="60"/>
      <c r="CL37" s="60"/>
      <c r="CM37" s="60"/>
      <c r="CN37" s="32"/>
      <c r="CO37" s="3"/>
      <c r="CP37" s="7"/>
      <c r="CQ37" s="7"/>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row>
    <row r="38" spans="1:194" ht="50.1" customHeight="1" x14ac:dyDescent="0.2">
      <c r="A38" s="40" t="s">
        <v>552</v>
      </c>
      <c r="B38" s="18"/>
      <c r="C38" s="8">
        <f>SUM(COUNTIF('Gedragssignaleringslijsten v1'!P42,"X"),COUNTIF('v2'!P42,"X"),COUNTIF('v3'!P42,"X"),COUNTIF('v4'!P42,"X"),COUNTIF('v5'!P42,"X"),COUNTIF('v6'!P42,"X"),COUNTIF('v7'!P42,"X"),COUNTIF('v8'!P42,"X"),COUNTIF('v9'!P42,"X"),COUNTIF('v10'!P42,"X"),COUNTIF(ouders!P42,"X"),COUNTIF(leerling!P42,"X"),COUNTIF('v13'!P42,"X"),COUNTIF('v14'!P42,"X"),COUNTIF('v15'!P42,"X"))</f>
        <v>0</v>
      </c>
      <c r="D38" t="b">
        <f t="shared" ref="D38:D46" si="5">IF(C38&gt;C$1/30, TRUE)</f>
        <v>0</v>
      </c>
      <c r="E38" s="90" t="str">
        <f>IF(D38=FALSE,"",VLOOKUP(D38,lijst3!$A376:'lijst3'!$B377,2,TRUE))</f>
        <v/>
      </c>
      <c r="F38" s="89" t="str">
        <f>IF(D38=FALSE,"",VLOOKUP(D38,lijst3!$A378:'lijst3'!$B379,2,TRUE))</f>
        <v/>
      </c>
      <c r="G38" s="89" t="str">
        <f>IF(D38=FALSE,"",VLOOKUP(D38,lijst3!$A380:'lijst3'!$B381,2,TRUE))</f>
        <v/>
      </c>
      <c r="H38" s="89" t="str">
        <f>IF(D38=FALSE,"",VLOOKUP(D38,lijst3!$A382:'lijst3'!$B383,2,TRUE))</f>
        <v/>
      </c>
      <c r="I38" s="89" t="str">
        <f>IF(D38=FALSE,"",VLOOKUP(D38,lijst3!$A384:'lijst3'!$B385,2,TRUE))</f>
        <v/>
      </c>
      <c r="J38" s="91" t="str">
        <f>IF(D38=FALSE,"",VLOOKUP(D38,lijst3!$A386:'lijst3'!$B387,2,TRUE))</f>
        <v/>
      </c>
      <c r="K38" s="32"/>
      <c r="L38" s="30">
        <f>SUM(COUNTIF('Gedragssignaleringslijsten v1'!D42,"X"),COUNTIF('v2'!D42,"X"),COUNTIF('v3'!D42,"X"),COUNTIF('v4'!D42,"X"),COUNTIF('v5'!D42,"X"),COUNTIF('v6'!D42,"X"),COUNTIF('v7'!D42,"X"),COUNTIF('v8'!D42,"X"),COUNTIF('v9'!D42,"X"),COUNTIF('v10'!D42,"X"),COUNTIF(ouders!D42,"X"),COUNTIF(leerling!D42,"X"),COUNTIF('v13'!D42,"X"),COUNTIF('v14'!D42,"X"),COUNTIF('v15'!D42,"X"))</f>
        <v>0</v>
      </c>
      <c r="M38" s="31" t="b">
        <f t="shared" si="4"/>
        <v>0</v>
      </c>
      <c r="N38" s="60"/>
      <c r="O38" s="60"/>
      <c r="P38" s="60"/>
      <c r="Q38" s="60"/>
      <c r="R38" s="60"/>
      <c r="S38" s="60"/>
      <c r="T38" s="34"/>
      <c r="U38" s="34"/>
      <c r="V38" s="34"/>
      <c r="W38" s="60"/>
      <c r="X38" s="60"/>
      <c r="Y38" s="60"/>
      <c r="Z38" s="60"/>
      <c r="AA38" s="60"/>
      <c r="AB38" s="60"/>
      <c r="AC38" s="34"/>
      <c r="AD38" s="34"/>
      <c r="AE38" s="34"/>
      <c r="AF38" s="60"/>
      <c r="AG38" s="60"/>
      <c r="AH38" s="60"/>
      <c r="AI38" s="60"/>
      <c r="AJ38" s="60"/>
      <c r="AK38" s="60"/>
      <c r="AL38" s="34"/>
      <c r="AM38" s="34"/>
      <c r="AN38" s="34"/>
      <c r="AO38" s="60"/>
      <c r="AP38" s="60"/>
      <c r="AQ38" s="60"/>
      <c r="AR38" s="60"/>
      <c r="AS38" s="60"/>
      <c r="AT38" s="60"/>
      <c r="AU38" s="34"/>
      <c r="AV38" s="34"/>
      <c r="AW38" s="34"/>
      <c r="AX38" s="60"/>
      <c r="AY38" s="60"/>
      <c r="AZ38" s="60"/>
      <c r="BA38" s="60"/>
      <c r="BB38" s="60"/>
      <c r="BC38" s="60"/>
      <c r="BD38" s="34"/>
      <c r="BE38" s="34"/>
      <c r="BF38" s="34"/>
      <c r="BG38" s="60"/>
      <c r="BH38" s="60"/>
      <c r="BI38" s="60"/>
      <c r="BJ38" s="60"/>
      <c r="BK38" s="60"/>
      <c r="BL38" s="60"/>
      <c r="BM38" s="34"/>
      <c r="BN38" s="34"/>
      <c r="BO38" s="34"/>
      <c r="BP38" s="60"/>
      <c r="BQ38" s="60"/>
      <c r="BR38" s="60"/>
      <c r="BS38" s="60"/>
      <c r="BT38" s="60"/>
      <c r="BU38" s="60"/>
      <c r="BV38" s="34"/>
      <c r="BW38" s="34"/>
      <c r="BX38" s="34"/>
      <c r="BY38" s="60"/>
      <c r="BZ38" s="60"/>
      <c r="CA38" s="60"/>
      <c r="CB38" s="60"/>
      <c r="CC38" s="60"/>
      <c r="CD38" s="60"/>
      <c r="CE38" s="34"/>
      <c r="CF38" s="34"/>
      <c r="CG38" s="34"/>
      <c r="CH38" s="60"/>
      <c r="CI38" s="60"/>
      <c r="CJ38" s="60"/>
      <c r="CK38" s="60"/>
      <c r="CL38" s="60"/>
      <c r="CM38" s="60"/>
      <c r="CN38" s="32"/>
      <c r="CO38" s="3"/>
      <c r="CP38" s="7"/>
      <c r="CQ38" s="7"/>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row>
    <row r="39" spans="1:194" ht="50.1" customHeight="1" x14ac:dyDescent="0.2">
      <c r="A39" s="40" t="s">
        <v>185</v>
      </c>
      <c r="B39" s="18"/>
      <c r="C39" s="8">
        <f>SUM(COUNTIF('Gedragssignaleringslijsten v1'!P43,"X"),COUNTIF('v2'!P43,"X"),COUNTIF('v3'!P43,"X"),COUNTIF('v4'!P43,"X"),COUNTIF('v5'!P43,"X"),COUNTIF('v6'!P43,"X"),COUNTIF('v7'!P43,"X"),COUNTIF('v8'!P43,"X"),COUNTIF('v9'!P43,"X"),COUNTIF('v10'!P43,"X"),COUNTIF(ouders!P43,"X"),COUNTIF(leerling!P43,"X"),COUNTIF('v13'!P43,"X"),COUNTIF('v14'!P43,"X"),COUNTIF('v15'!P43,"X"))</f>
        <v>0</v>
      </c>
      <c r="D39" t="b">
        <f t="shared" si="5"/>
        <v>0</v>
      </c>
      <c r="E39" s="90" t="str">
        <f>IF(D39=FALSE,"",VLOOKUP(D39,lijst3!$A388:'lijst3'!$B389,2,TRUE))</f>
        <v/>
      </c>
      <c r="F39" s="89" t="str">
        <f>IF(D39=FALSE,"",VLOOKUP(D39,lijst3!$A390:'lijst3'!$B391,2,TRUE))</f>
        <v/>
      </c>
      <c r="G39" s="89" t="str">
        <f>IF(D39=FALSE,"",VLOOKUP(D39,lijst3!$A392:'lijst3'!$B393,2,TRUE))</f>
        <v/>
      </c>
      <c r="H39" s="89" t="str">
        <f>IF(D39=FALSE,"",VLOOKUP(D39,lijst3!$A3394:'lijst3'!$B395,2,TRUE))</f>
        <v/>
      </c>
      <c r="I39" s="89" t="str">
        <f>IF(D39=FALSE,"",VLOOKUP(D39,lijst3!$A396:'lijst3'!$B397,2,TRUE))</f>
        <v/>
      </c>
      <c r="J39" s="91" t="str">
        <f>IF(D39=FALSE,"",VLOOKUP(D39,lijst3!$A398:'lijst3'!$B399,2,TRUE))</f>
        <v/>
      </c>
      <c r="K39" s="32"/>
      <c r="L39" s="30">
        <f>SUM(COUNTIF('Gedragssignaleringslijsten v1'!D43,"X"),COUNTIF('v2'!D43,"X"),COUNTIF('v3'!D43,"X"),COUNTIF('v4'!D43,"X"),COUNTIF('v5'!D43,"X"),COUNTIF('v6'!D43,"X"),COUNTIF('v7'!D43,"X"),COUNTIF('v8'!D43,"X"),COUNTIF('v9'!D43,"X"),COUNTIF('v10'!D43,"X"),COUNTIF(ouders!D43,"X"),COUNTIF(leerling!D43,"X"),COUNTIF('v13'!D43,"X"),COUNTIF('v14'!D43,"X"),COUNTIF('v15'!D43,"X"))</f>
        <v>0</v>
      </c>
      <c r="M39" s="31" t="b">
        <f t="shared" si="4"/>
        <v>0</v>
      </c>
      <c r="N39" s="60"/>
      <c r="O39" s="60"/>
      <c r="P39" s="60"/>
      <c r="Q39" s="60"/>
      <c r="R39" s="60"/>
      <c r="S39" s="60"/>
      <c r="T39" s="34"/>
      <c r="U39" s="34"/>
      <c r="V39" s="34"/>
      <c r="W39" s="60"/>
      <c r="X39" s="60"/>
      <c r="Y39" s="60"/>
      <c r="Z39" s="60"/>
      <c r="AA39" s="60"/>
      <c r="AB39" s="60"/>
      <c r="AC39" s="34"/>
      <c r="AD39" s="34"/>
      <c r="AE39" s="34"/>
      <c r="AF39" s="60"/>
      <c r="AG39" s="60"/>
      <c r="AH39" s="60"/>
      <c r="AI39" s="60"/>
      <c r="AJ39" s="60"/>
      <c r="AK39" s="60"/>
      <c r="AL39" s="34"/>
      <c r="AM39" s="34"/>
      <c r="AN39" s="34"/>
      <c r="AO39" s="60"/>
      <c r="AP39" s="60"/>
      <c r="AQ39" s="60"/>
      <c r="AR39" s="60"/>
      <c r="AS39" s="60"/>
      <c r="AT39" s="60"/>
      <c r="AU39" s="34"/>
      <c r="AV39" s="34"/>
      <c r="AW39" s="34"/>
      <c r="AX39" s="60"/>
      <c r="AY39" s="60"/>
      <c r="AZ39" s="60"/>
      <c r="BA39" s="60"/>
      <c r="BB39" s="60"/>
      <c r="BC39" s="60"/>
      <c r="BD39" s="34"/>
      <c r="BE39" s="34"/>
      <c r="BF39" s="34"/>
      <c r="BG39" s="60"/>
      <c r="BH39" s="60"/>
      <c r="BI39" s="60"/>
      <c r="BJ39" s="60"/>
      <c r="BK39" s="60"/>
      <c r="BL39" s="60"/>
      <c r="BM39" s="34"/>
      <c r="BN39" s="34"/>
      <c r="BO39" s="34"/>
      <c r="BP39" s="60"/>
      <c r="BQ39" s="60"/>
      <c r="BR39" s="60"/>
      <c r="BS39" s="60"/>
      <c r="BT39" s="60"/>
      <c r="BU39" s="60"/>
      <c r="BV39" s="34"/>
      <c r="BW39" s="34"/>
      <c r="BX39" s="34"/>
      <c r="BY39" s="60"/>
      <c r="BZ39" s="60"/>
      <c r="CA39" s="60"/>
      <c r="CB39" s="60"/>
      <c r="CC39" s="60"/>
      <c r="CD39" s="60"/>
      <c r="CE39" s="34"/>
      <c r="CF39" s="34"/>
      <c r="CG39" s="34"/>
      <c r="CH39" s="60"/>
      <c r="CI39" s="60"/>
      <c r="CJ39" s="60"/>
      <c r="CK39" s="60"/>
      <c r="CL39" s="60"/>
      <c r="CM39" s="60"/>
      <c r="CN39" s="32"/>
      <c r="CO39" s="3"/>
      <c r="CP39" s="7"/>
      <c r="CQ39" s="7"/>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row>
    <row r="40" spans="1:194" ht="50.1" customHeight="1" x14ac:dyDescent="0.2">
      <c r="A40" s="40" t="s">
        <v>553</v>
      </c>
      <c r="B40" s="18"/>
      <c r="C40" s="8">
        <f>SUM(COUNTIF('Gedragssignaleringslijsten v1'!P44,"X"),COUNTIF('v2'!P44,"X"),COUNTIF('v3'!P44,"X"),COUNTIF('v4'!P44,"X"),COUNTIF('v5'!P44,"X"),COUNTIF('v6'!P44,"X"),COUNTIF('v7'!P44,"X"),COUNTIF('v8'!P44,"X"),COUNTIF('v9'!P44,"X"),COUNTIF('v10'!P44,"X"),COUNTIF(ouders!P44,"X"),COUNTIF(leerling!P44,"X"),COUNTIF('v13'!P44,"X"),COUNTIF('v14'!P44,"X"),COUNTIF('v15'!P44,"X"))</f>
        <v>0</v>
      </c>
      <c r="D40" t="b">
        <f t="shared" si="5"/>
        <v>0</v>
      </c>
      <c r="E40" s="90" t="str">
        <f>IF(D40=FALSE,"",VLOOKUP(D40,lijst3!$A400:'lijst3'!$B401,2,TRUE))</f>
        <v/>
      </c>
      <c r="F40" s="89" t="str">
        <f>IF(D40=FALSE,"",VLOOKUP(D40,lijst3!$A402:'lijst3'!$B403,2,TRUE))</f>
        <v/>
      </c>
      <c r="G40" s="89" t="str">
        <f>IF(D40=FALSE,"",VLOOKUP(D40,lijst3!$A404:'lijst3'!$B405,2,TRUE))</f>
        <v/>
      </c>
      <c r="H40" s="89" t="str">
        <f>IF(D40=FALSE,"",VLOOKUP(D40,lijst3!$A406:'lijst3'!$B407,2,TRUE))</f>
        <v/>
      </c>
      <c r="I40" s="89" t="str">
        <f>IF(D40=FALSE,"",VLOOKUP(D40,lijst3!$A408:'lijst3'!$B409,2,TRUE))</f>
        <v/>
      </c>
      <c r="J40" s="91" t="str">
        <f>IF(D40=FALSE,"",VLOOKUP(D40,lijst3!$A410:'lijst3'!$B411,2,TRUE))</f>
        <v/>
      </c>
      <c r="K40" s="32"/>
      <c r="L40" s="30">
        <f>SUM(COUNTIF('Gedragssignaleringslijsten v1'!D44,"X"),COUNTIF('v2'!D44,"X"),COUNTIF('v3'!D44,"X"),COUNTIF('v4'!D44,"X"),COUNTIF('v5'!D44,"X"),COUNTIF('v6'!D44,"X"),COUNTIF('v7'!D44,"X"),COUNTIF('v8'!D44,"X"),COUNTIF('v9'!D44,"X"),COUNTIF('v10'!D44,"X"),COUNTIF(ouders!D44,"X"),COUNTIF(leerling!D44,"X"),COUNTIF('v13'!D44,"X"),COUNTIF('v14'!D44,"X"),COUNTIF('v15'!D44,"X"))</f>
        <v>0</v>
      </c>
      <c r="M40" s="31" t="b">
        <f t="shared" si="4"/>
        <v>0</v>
      </c>
      <c r="N40" s="60"/>
      <c r="O40" s="60"/>
      <c r="P40" s="60"/>
      <c r="Q40" s="60"/>
      <c r="R40" s="60"/>
      <c r="S40" s="60"/>
      <c r="T40" s="34"/>
      <c r="U40" s="34"/>
      <c r="V40" s="34"/>
      <c r="W40" s="60"/>
      <c r="X40" s="60"/>
      <c r="Y40" s="60"/>
      <c r="Z40" s="60"/>
      <c r="AA40" s="60"/>
      <c r="AB40" s="60"/>
      <c r="AC40" s="34"/>
      <c r="AD40" s="34"/>
      <c r="AE40" s="34"/>
      <c r="AF40" s="60"/>
      <c r="AG40" s="60"/>
      <c r="AH40" s="60"/>
      <c r="AI40" s="60"/>
      <c r="AJ40" s="60"/>
      <c r="AK40" s="60"/>
      <c r="AL40" s="34"/>
      <c r="AM40" s="34"/>
      <c r="AN40" s="34"/>
      <c r="AO40" s="60"/>
      <c r="AP40" s="60"/>
      <c r="AQ40" s="60"/>
      <c r="AR40" s="60"/>
      <c r="AS40" s="60"/>
      <c r="AT40" s="60"/>
      <c r="AU40" s="34"/>
      <c r="AV40" s="34"/>
      <c r="AW40" s="34"/>
      <c r="AX40" s="60"/>
      <c r="AY40" s="60"/>
      <c r="AZ40" s="60"/>
      <c r="BA40" s="60"/>
      <c r="BB40" s="60"/>
      <c r="BC40" s="60"/>
      <c r="BD40" s="34"/>
      <c r="BE40" s="34"/>
      <c r="BF40" s="34"/>
      <c r="BG40" s="60"/>
      <c r="BH40" s="60"/>
      <c r="BI40" s="60"/>
      <c r="BJ40" s="60"/>
      <c r="BK40" s="60"/>
      <c r="BL40" s="60"/>
      <c r="BM40" s="34"/>
      <c r="BN40" s="34"/>
      <c r="BO40" s="34"/>
      <c r="BP40" s="60"/>
      <c r="BQ40" s="60"/>
      <c r="BR40" s="60"/>
      <c r="BS40" s="60"/>
      <c r="BT40" s="60"/>
      <c r="BU40" s="60"/>
      <c r="BV40" s="34"/>
      <c r="BW40" s="34"/>
      <c r="BX40" s="34"/>
      <c r="BY40" s="60"/>
      <c r="BZ40" s="60"/>
      <c r="CA40" s="60"/>
      <c r="CB40" s="60"/>
      <c r="CC40" s="60"/>
      <c r="CD40" s="60"/>
      <c r="CE40" s="34"/>
      <c r="CF40" s="34"/>
      <c r="CG40" s="34"/>
      <c r="CH40" s="60"/>
      <c r="CI40" s="60"/>
      <c r="CJ40" s="60"/>
      <c r="CK40" s="60"/>
      <c r="CL40" s="60"/>
      <c r="CM40" s="60"/>
      <c r="CN40" s="32"/>
      <c r="CO40" s="3"/>
      <c r="CP40" s="7"/>
      <c r="CQ40" s="7"/>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row>
    <row r="41" spans="1:194" ht="50.1" customHeight="1" x14ac:dyDescent="0.2">
      <c r="A41" s="40" t="s">
        <v>554</v>
      </c>
      <c r="B41" s="18"/>
      <c r="C41" s="8">
        <f>SUM(COUNTIF('Gedragssignaleringslijsten v1'!P45,"X"),COUNTIF('v2'!P45,"X"),COUNTIF('v3'!P45,"X"),COUNTIF('v4'!P45,"X"),COUNTIF('v5'!P45,"X"),COUNTIF('v6'!P45,"X"),COUNTIF('v7'!P45,"X"),COUNTIF('v8'!P45,"X"),COUNTIF('v9'!P45,"X"),COUNTIF('v10'!P45,"X"),COUNTIF(ouders!P45,"X"),COUNTIF(leerling!P45,"X"),COUNTIF('v13'!P45,"X"),COUNTIF('v14'!P45,"X"),COUNTIF('v15'!P45,"X"))</f>
        <v>0</v>
      </c>
      <c r="D41" t="b">
        <f t="shared" si="5"/>
        <v>0</v>
      </c>
      <c r="E41" s="90" t="str">
        <f>IF(D41=FALSE,"",VLOOKUP(D41,lijst3!$A412:'lijst3'!$B413,2,TRUE))</f>
        <v/>
      </c>
      <c r="F41" s="89" t="str">
        <f>IF(D41=FALSE,"",VLOOKUP(D41,lijst3!$A414:'lijst3'!$B415,2,TRUE))</f>
        <v/>
      </c>
      <c r="G41" s="89" t="str">
        <f>IF(D41=FALSE,"",VLOOKUP(D41,lijst3!$A416:'lijst3'!$B417,2,TRUE))</f>
        <v/>
      </c>
      <c r="H41" s="89" t="str">
        <f>IF(D41=FALSE,"",VLOOKUP(D41,lijst3!$A418:'lijst3'!$B419,2,TRUE))</f>
        <v/>
      </c>
      <c r="I41" s="89" t="str">
        <f>IF(D41=FALSE,"",VLOOKUP(D41,lijst3!$A420:'lijst3'!$B421,2,TRUE))</f>
        <v/>
      </c>
      <c r="J41" s="91" t="str">
        <f>IF(D41=FALSE,"",VLOOKUP(D41,lijst3!$A422:'lijst3'!$B423,2,TRUE))</f>
        <v/>
      </c>
      <c r="K41" s="32"/>
      <c r="L41" s="30">
        <f>SUM(COUNTIF('Gedragssignaleringslijsten v1'!D45,"X"),COUNTIF('v2'!D45,"X"),COUNTIF('v3'!D45,"X"),COUNTIF('v4'!D45,"X"),COUNTIF('v5'!D45,"X"),COUNTIF('v6'!D45,"X"),COUNTIF('v7'!D45,"X"),COUNTIF('v8'!D45,"X"),COUNTIF('v9'!D45,"X"),COUNTIF('v10'!D45,"X"),COUNTIF(ouders!D45,"X"),COUNTIF(leerling!D45,"X"),COUNTIF('v13'!D45,"X"),COUNTIF('v14'!D45,"X"),COUNTIF('v15'!D45,"X"))</f>
        <v>0</v>
      </c>
      <c r="M41" s="31" t="b">
        <f t="shared" si="4"/>
        <v>0</v>
      </c>
      <c r="N41" s="60"/>
      <c r="O41" s="60"/>
      <c r="P41" s="60"/>
      <c r="Q41" s="60"/>
      <c r="R41" s="60"/>
      <c r="S41" s="60"/>
      <c r="T41" s="34"/>
      <c r="U41" s="34"/>
      <c r="V41" s="34"/>
      <c r="W41" s="60"/>
      <c r="X41" s="60"/>
      <c r="Y41" s="60"/>
      <c r="Z41" s="60"/>
      <c r="AA41" s="60"/>
      <c r="AB41" s="60"/>
      <c r="AC41" s="34"/>
      <c r="AD41" s="34"/>
      <c r="AE41" s="34"/>
      <c r="AF41" s="60"/>
      <c r="AG41" s="60"/>
      <c r="AH41" s="60"/>
      <c r="AI41" s="60"/>
      <c r="AJ41" s="60"/>
      <c r="AK41" s="60"/>
      <c r="AL41" s="34"/>
      <c r="AM41" s="34"/>
      <c r="AN41" s="34"/>
      <c r="AO41" s="60"/>
      <c r="AP41" s="60"/>
      <c r="AQ41" s="60"/>
      <c r="AR41" s="60"/>
      <c r="AS41" s="60"/>
      <c r="AT41" s="60"/>
      <c r="AU41" s="34"/>
      <c r="AV41" s="34"/>
      <c r="AW41" s="34"/>
      <c r="AX41" s="60"/>
      <c r="AY41" s="60"/>
      <c r="AZ41" s="60"/>
      <c r="BA41" s="60"/>
      <c r="BB41" s="60"/>
      <c r="BC41" s="60"/>
      <c r="BD41" s="34"/>
      <c r="BE41" s="34"/>
      <c r="BF41" s="34"/>
      <c r="BG41" s="60"/>
      <c r="BH41" s="60"/>
      <c r="BI41" s="60"/>
      <c r="BJ41" s="60"/>
      <c r="BK41" s="60"/>
      <c r="BL41" s="60"/>
      <c r="BM41" s="34"/>
      <c r="BN41" s="34"/>
      <c r="BO41" s="34"/>
      <c r="BP41" s="60"/>
      <c r="BQ41" s="60"/>
      <c r="BR41" s="60"/>
      <c r="BS41" s="60"/>
      <c r="BT41" s="60"/>
      <c r="BU41" s="60"/>
      <c r="BV41" s="34"/>
      <c r="BW41" s="34"/>
      <c r="BX41" s="34"/>
      <c r="BY41" s="60"/>
      <c r="BZ41" s="60"/>
      <c r="CA41" s="60"/>
      <c r="CB41" s="60"/>
      <c r="CC41" s="60"/>
      <c r="CD41" s="60"/>
      <c r="CE41" s="34"/>
      <c r="CF41" s="34"/>
      <c r="CG41" s="34"/>
      <c r="CH41" s="60"/>
      <c r="CI41" s="60"/>
      <c r="CJ41" s="60"/>
      <c r="CK41" s="60"/>
      <c r="CL41" s="60"/>
      <c r="CM41" s="60"/>
      <c r="CN41" s="32"/>
      <c r="CO41" s="3"/>
      <c r="CP41" s="7"/>
      <c r="CQ41" s="7"/>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row>
    <row r="42" spans="1:194" ht="50.1" customHeight="1" x14ac:dyDescent="0.2">
      <c r="A42" s="40" t="s">
        <v>208</v>
      </c>
      <c r="B42" s="18"/>
      <c r="C42" s="8">
        <f>SUM(COUNTIF('Gedragssignaleringslijsten v1'!P46,"X"),COUNTIF('v2'!P46,"X"),COUNTIF('v3'!P46,"X"),COUNTIF('v4'!P46,"X"),COUNTIF('v5'!P46,"X"),COUNTIF('v6'!P46,"X"),COUNTIF('v7'!P46,"X"),COUNTIF('v8'!P46,"X"),COUNTIF('v9'!P46,"X"),COUNTIF('v10'!P46,"X"),COUNTIF(ouders!P46,"X"),COUNTIF(leerling!P46,"X"),COUNTIF('v13'!P46,"X"),COUNTIF('v14'!P46,"X"),COUNTIF('v15'!P46,"X"))</f>
        <v>0</v>
      </c>
      <c r="D42" t="b">
        <f t="shared" si="5"/>
        <v>0</v>
      </c>
      <c r="E42" s="90" t="str">
        <f>IF(D42=FALSE,"",VLOOKUP(D42,lijst3!$A424:'lijst3'!$B425,2,TRUE))</f>
        <v/>
      </c>
      <c r="F42" s="89" t="str">
        <f>IF(D42=FALSE,"",VLOOKUP(D42,lijst3!$A426:'lijst3'!$B427,2,TRUE))</f>
        <v/>
      </c>
      <c r="G42" s="89" t="str">
        <f>IF(D42=FALSE,"",VLOOKUP(D42,lijst3!$A428:'lijst3'!$B429,2,TRUE))</f>
        <v/>
      </c>
      <c r="H42" s="89" t="str">
        <f>IF(D42=FALSE,"",VLOOKUP(D42,lijst3!$A430:'lijst3'!$B431,2,TRUE))</f>
        <v/>
      </c>
      <c r="I42" s="89" t="str">
        <f>IF(D42=FALSE,"",VLOOKUP(D42,lijst3!$A432:'lijst3'!$B433,2,TRUE))</f>
        <v/>
      </c>
      <c r="J42" s="91" t="str">
        <f>IF(D42=FALSE,"",VLOOKUP(D42,lijst3!$A434:'lijst3'!$B435,2,TRUE))</f>
        <v/>
      </c>
      <c r="K42" s="32"/>
      <c r="L42" s="30">
        <f>SUM(COUNTIF('Gedragssignaleringslijsten v1'!D46,"X"),COUNTIF('v2'!D46,"X"),COUNTIF('v3'!D46,"X"),COUNTIF('v4'!D46,"X"),COUNTIF('v5'!D46,"X"),COUNTIF('v6'!D46,"X"),COUNTIF('v7'!D46,"X"),COUNTIF('v8'!D46,"X"),COUNTIF('v9'!D46,"X"),COUNTIF('v10'!D46,"X"),COUNTIF(ouders!D46,"X"),COUNTIF(leerling!D46,"X"),COUNTIF('v13'!D46,"X"),COUNTIF('v14'!D46,"X"),COUNTIF('v15'!D46,"X"))</f>
        <v>0</v>
      </c>
      <c r="M42" s="31" t="b">
        <f t="shared" si="4"/>
        <v>0</v>
      </c>
      <c r="N42" s="60"/>
      <c r="O42" s="60"/>
      <c r="P42" s="60"/>
      <c r="Q42" s="60"/>
      <c r="R42" s="60"/>
      <c r="S42" s="60"/>
      <c r="T42" s="34"/>
      <c r="U42" s="34"/>
      <c r="V42" s="34"/>
      <c r="W42" s="60"/>
      <c r="X42" s="60"/>
      <c r="Y42" s="60"/>
      <c r="Z42" s="60"/>
      <c r="AA42" s="60"/>
      <c r="AB42" s="60"/>
      <c r="AC42" s="34"/>
      <c r="AD42" s="34"/>
      <c r="AE42" s="34"/>
      <c r="AF42" s="60"/>
      <c r="AG42" s="60"/>
      <c r="AH42" s="60"/>
      <c r="AI42" s="60"/>
      <c r="AJ42" s="60"/>
      <c r="AK42" s="60"/>
      <c r="AL42" s="34"/>
      <c r="AM42" s="34"/>
      <c r="AN42" s="34"/>
      <c r="AO42" s="60"/>
      <c r="AP42" s="60"/>
      <c r="AQ42" s="60"/>
      <c r="AR42" s="60"/>
      <c r="AS42" s="60"/>
      <c r="AT42" s="60"/>
      <c r="AU42" s="34"/>
      <c r="AV42" s="34"/>
      <c r="AW42" s="34"/>
      <c r="AX42" s="60"/>
      <c r="AY42" s="60"/>
      <c r="AZ42" s="60"/>
      <c r="BA42" s="60"/>
      <c r="BB42" s="60"/>
      <c r="BC42" s="60"/>
      <c r="BD42" s="34"/>
      <c r="BE42" s="34"/>
      <c r="BF42" s="34"/>
      <c r="BG42" s="60"/>
      <c r="BH42" s="60"/>
      <c r="BI42" s="60"/>
      <c r="BJ42" s="60"/>
      <c r="BK42" s="60"/>
      <c r="BL42" s="60"/>
      <c r="BM42" s="34"/>
      <c r="BN42" s="34"/>
      <c r="BO42" s="34"/>
      <c r="BP42" s="60"/>
      <c r="BQ42" s="60"/>
      <c r="BR42" s="60"/>
      <c r="BS42" s="60"/>
      <c r="BT42" s="60"/>
      <c r="BU42" s="60"/>
      <c r="BV42" s="34"/>
      <c r="BW42" s="34"/>
      <c r="BX42" s="34"/>
      <c r="BY42" s="60"/>
      <c r="BZ42" s="60"/>
      <c r="CA42" s="60"/>
      <c r="CB42" s="60"/>
      <c r="CC42" s="60"/>
      <c r="CD42" s="60"/>
      <c r="CE42" s="34"/>
      <c r="CF42" s="34"/>
      <c r="CG42" s="34"/>
      <c r="CH42" s="60"/>
      <c r="CI42" s="60"/>
      <c r="CJ42" s="60"/>
      <c r="CK42" s="60"/>
      <c r="CL42" s="60"/>
      <c r="CM42" s="60"/>
      <c r="CN42" s="32"/>
      <c r="CO42" s="3"/>
      <c r="CP42" s="7"/>
      <c r="CQ42" s="7"/>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row>
    <row r="43" spans="1:194" ht="50.1" customHeight="1" x14ac:dyDescent="0.2">
      <c r="A43" s="40" t="s">
        <v>0</v>
      </c>
      <c r="B43" s="18"/>
      <c r="C43" s="8">
        <f>SUM(COUNTIF('Gedragssignaleringslijsten v1'!P47,"X"),COUNTIF('v2'!P47,"X"),COUNTIF('v3'!P47,"X"),COUNTIF('v4'!P47,"X"),COUNTIF('v5'!P47,"X"),COUNTIF('v6'!P47,"X"),COUNTIF('v7'!P47,"X"),COUNTIF('v8'!P47,"X"),COUNTIF('v9'!P47,"X"),COUNTIF('v10'!P47,"X"),COUNTIF(ouders!P47,"X"),COUNTIF(leerling!P47,"X"),COUNTIF('v13'!P47,"X"),COUNTIF('v14'!P47,"X"),COUNTIF('v15'!P47,"X"))</f>
        <v>0</v>
      </c>
      <c r="D43" t="b">
        <f t="shared" si="5"/>
        <v>0</v>
      </c>
      <c r="E43" s="90" t="str">
        <f>IF(D43=FALSE,"",VLOOKUP(D43,lijst3!$A436:'lijst3'!$B437,2,TRUE))</f>
        <v/>
      </c>
      <c r="F43" s="89" t="str">
        <f>IF(D43=FALSE,"",VLOOKUP(D43,lijst3!$A438:'lijst3'!$B439,2,TRUE))</f>
        <v/>
      </c>
      <c r="G43" s="89" t="str">
        <f>IF(D43=FALSE,"",VLOOKUP(D43,lijst3!$A440:'lijst3'!$B441,2,TRUE))</f>
        <v/>
      </c>
      <c r="H43" s="89" t="str">
        <f>IF(D43=FALSE,"",VLOOKUP(D43,lijst3!$A442:'lijst3'!$B443,2,TRUE))</f>
        <v/>
      </c>
      <c r="I43" s="89" t="str">
        <f>IF(D43=FALSE,"",VLOOKUP(D43,lijst3!$A444:'lijst3'!$B445,2,TRUE))</f>
        <v/>
      </c>
      <c r="J43" s="91" t="str">
        <f>IF(D43=FALSE,"",VLOOKUP(D43,lijst3!$A446:'lijst3'!$B447,2,TRUE))</f>
        <v/>
      </c>
      <c r="K43" s="32"/>
      <c r="L43" s="30">
        <f>SUM(COUNTIF('Gedragssignaleringslijsten v1'!D47,"X"),COUNTIF('v2'!D47,"X"),COUNTIF('v3'!D47,"X"),COUNTIF('v4'!D47,"X"),COUNTIF('v5'!D47,"X"),COUNTIF('v6'!D47,"X"),COUNTIF('v7'!D47,"X"),COUNTIF('v8'!D47,"X"),COUNTIF('v9'!D47,"X"),COUNTIF('v10'!D47,"X"),COUNTIF(ouders!D47,"X"),COUNTIF(leerling!D47,"X"),COUNTIF('v13'!D47,"X"),COUNTIF('v14'!D47,"X"),COUNTIF('v15'!D47,"X"))</f>
        <v>0</v>
      </c>
      <c r="M43" s="31" t="b">
        <f t="shared" si="4"/>
        <v>0</v>
      </c>
      <c r="N43" s="60"/>
      <c r="O43" s="60"/>
      <c r="P43" s="60"/>
      <c r="Q43" s="60"/>
      <c r="R43" s="60"/>
      <c r="S43" s="60"/>
      <c r="T43" s="34"/>
      <c r="U43" s="34"/>
      <c r="V43" s="34"/>
      <c r="W43" s="60"/>
      <c r="X43" s="60"/>
      <c r="Y43" s="60"/>
      <c r="Z43" s="60"/>
      <c r="AA43" s="60"/>
      <c r="AB43" s="60"/>
      <c r="AC43" s="34"/>
      <c r="AD43" s="34"/>
      <c r="AE43" s="34"/>
      <c r="AF43" s="60"/>
      <c r="AG43" s="60"/>
      <c r="AH43" s="60"/>
      <c r="AI43" s="60"/>
      <c r="AJ43" s="60"/>
      <c r="AK43" s="60"/>
      <c r="AL43" s="34"/>
      <c r="AM43" s="34"/>
      <c r="AN43" s="34"/>
      <c r="AO43" s="60"/>
      <c r="AP43" s="60"/>
      <c r="AQ43" s="60"/>
      <c r="AR43" s="60"/>
      <c r="AS43" s="60"/>
      <c r="AT43" s="60"/>
      <c r="AU43" s="34"/>
      <c r="AV43" s="34"/>
      <c r="AW43" s="34"/>
      <c r="AX43" s="60"/>
      <c r="AY43" s="60"/>
      <c r="AZ43" s="60"/>
      <c r="BA43" s="60"/>
      <c r="BB43" s="60"/>
      <c r="BC43" s="60"/>
      <c r="BD43" s="34"/>
      <c r="BE43" s="34"/>
      <c r="BF43" s="34"/>
      <c r="BG43" s="60"/>
      <c r="BH43" s="60"/>
      <c r="BI43" s="60"/>
      <c r="BJ43" s="60"/>
      <c r="BK43" s="60"/>
      <c r="BL43" s="60"/>
      <c r="BM43" s="34"/>
      <c r="BN43" s="34"/>
      <c r="BO43" s="34"/>
      <c r="BP43" s="60"/>
      <c r="BQ43" s="60"/>
      <c r="BR43" s="60"/>
      <c r="BS43" s="60"/>
      <c r="BT43" s="60"/>
      <c r="BU43" s="60"/>
      <c r="BV43" s="34"/>
      <c r="BW43" s="34"/>
      <c r="BX43" s="34"/>
      <c r="BY43" s="60"/>
      <c r="BZ43" s="60"/>
      <c r="CA43" s="60"/>
      <c r="CB43" s="60"/>
      <c r="CC43" s="60"/>
      <c r="CD43" s="60"/>
      <c r="CE43" s="34"/>
      <c r="CF43" s="34"/>
      <c r="CG43" s="34"/>
      <c r="CH43" s="60"/>
      <c r="CI43" s="60"/>
      <c r="CJ43" s="60"/>
      <c r="CK43" s="60"/>
      <c r="CL43" s="60"/>
      <c r="CM43" s="60"/>
      <c r="CN43" s="32"/>
      <c r="CO43" s="3"/>
      <c r="CP43" s="7"/>
      <c r="CQ43" s="7"/>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row>
    <row r="44" spans="1:194" ht="50.1" customHeight="1" x14ac:dyDescent="0.2">
      <c r="A44" s="40" t="s">
        <v>1</v>
      </c>
      <c r="B44" s="18"/>
      <c r="C44" s="8">
        <f>SUM(COUNTIF('Gedragssignaleringslijsten v1'!P48,"X"),COUNTIF('v2'!P48,"X"),COUNTIF('v3'!P48,"X"),COUNTIF('v4'!P48,"X"),COUNTIF('v5'!P48,"X"),COUNTIF('v6'!P48,"X"),COUNTIF('v7'!P48,"X"),COUNTIF('v8'!P48,"X"),COUNTIF('v9'!P48,"X"),COUNTIF('v10'!P48,"X"),COUNTIF(ouders!P48,"X"),COUNTIF(leerling!P48,"X"),COUNTIF('v13'!P48,"X"),COUNTIF('v14'!P48,"X"),COUNTIF('v15'!P48,"X"))</f>
        <v>0</v>
      </c>
      <c r="D44" t="b">
        <f t="shared" si="5"/>
        <v>0</v>
      </c>
      <c r="E44" s="90" t="str">
        <f>IF(D44=FALSE,"",VLOOKUP(D44,lijst3!$A448:'lijst3'!$B449,2,TRUE))</f>
        <v/>
      </c>
      <c r="F44" s="89" t="str">
        <f>IF(D44=FALSE,"",VLOOKUP(D44,lijst3!$A450:'lijst3'!$B451,2,TRUE))</f>
        <v/>
      </c>
      <c r="G44" s="89" t="str">
        <f>IF(D44=FALSE,"",VLOOKUP(D44,lijst3!$A452:'lijst3'!$B453,2,TRUE))</f>
        <v/>
      </c>
      <c r="H44" s="89" t="str">
        <f>IF(D44=FALSE,"",VLOOKUP(D44,lijst3!$A454:'lijst3'!$B455,2,TRUE))</f>
        <v/>
      </c>
      <c r="I44" s="89" t="str">
        <f>IF(D44=FALSE,"",VLOOKUP(D44,lijst3!$A456:'lijst3'!$B457,2,TRUE))</f>
        <v/>
      </c>
      <c r="J44" s="91" t="str">
        <f>IF(D44=FALSE,"",VLOOKUP(D44,lijst3!$A458:'lijst3'!$B459,2,TRUE))</f>
        <v/>
      </c>
      <c r="K44" s="32"/>
      <c r="L44" s="30">
        <f>SUM(COUNTIF('Gedragssignaleringslijsten v1'!D48,"X"),COUNTIF('v2'!D48,"X"),COUNTIF('v3'!D48,"X"),COUNTIF('v4'!D48,"X"),COUNTIF('v5'!D48,"X"),COUNTIF('v6'!D48,"X"),COUNTIF('v7'!D48,"X"),COUNTIF('v8'!D48,"X"),COUNTIF('v9'!D48,"X"),COUNTIF('v10'!D48,"X"),COUNTIF(ouders!D48,"X"),COUNTIF(leerling!D48,"X"),COUNTIF('v13'!D48,"X"),COUNTIF('v14'!D48,"X"),COUNTIF('v15'!D48,"X"))</f>
        <v>0</v>
      </c>
      <c r="M44" s="31" t="b">
        <f t="shared" si="4"/>
        <v>0</v>
      </c>
      <c r="N44" s="60"/>
      <c r="O44" s="60"/>
      <c r="P44" s="60"/>
      <c r="Q44" s="60"/>
      <c r="R44" s="60"/>
      <c r="S44" s="60"/>
      <c r="T44" s="34"/>
      <c r="U44" s="34"/>
      <c r="V44" s="34"/>
      <c r="W44" s="60"/>
      <c r="X44" s="60"/>
      <c r="Y44" s="60"/>
      <c r="Z44" s="60"/>
      <c r="AA44" s="60"/>
      <c r="AB44" s="60"/>
      <c r="AC44" s="34"/>
      <c r="AD44" s="34"/>
      <c r="AE44" s="34"/>
      <c r="AF44" s="60"/>
      <c r="AG44" s="60"/>
      <c r="AH44" s="60"/>
      <c r="AI44" s="60"/>
      <c r="AJ44" s="60"/>
      <c r="AK44" s="60"/>
      <c r="AL44" s="34"/>
      <c r="AM44" s="34"/>
      <c r="AN44" s="34"/>
      <c r="AO44" s="60"/>
      <c r="AP44" s="60"/>
      <c r="AQ44" s="60"/>
      <c r="AR44" s="60"/>
      <c r="AS44" s="60"/>
      <c r="AT44" s="60"/>
      <c r="AU44" s="34"/>
      <c r="AV44" s="34"/>
      <c r="AW44" s="34"/>
      <c r="AX44" s="60"/>
      <c r="AY44" s="60"/>
      <c r="AZ44" s="60"/>
      <c r="BA44" s="60"/>
      <c r="BB44" s="60"/>
      <c r="BC44" s="60"/>
      <c r="BD44" s="34"/>
      <c r="BE44" s="34"/>
      <c r="BF44" s="34"/>
      <c r="BG44" s="60"/>
      <c r="BH44" s="60"/>
      <c r="BI44" s="60"/>
      <c r="BJ44" s="60"/>
      <c r="BK44" s="60"/>
      <c r="BL44" s="60"/>
      <c r="BM44" s="34"/>
      <c r="BN44" s="34"/>
      <c r="BO44" s="34"/>
      <c r="BP44" s="60"/>
      <c r="BQ44" s="60"/>
      <c r="BR44" s="60"/>
      <c r="BS44" s="60"/>
      <c r="BT44" s="60"/>
      <c r="BU44" s="60"/>
      <c r="BV44" s="34"/>
      <c r="BW44" s="34"/>
      <c r="BX44" s="34"/>
      <c r="BY44" s="60"/>
      <c r="BZ44" s="60"/>
      <c r="CA44" s="60"/>
      <c r="CB44" s="60"/>
      <c r="CC44" s="60"/>
      <c r="CD44" s="60"/>
      <c r="CE44" s="34"/>
      <c r="CF44" s="34"/>
      <c r="CG44" s="34"/>
      <c r="CH44" s="60"/>
      <c r="CI44" s="60"/>
      <c r="CJ44" s="60"/>
      <c r="CK44" s="60"/>
      <c r="CL44" s="60"/>
      <c r="CM44" s="60"/>
      <c r="CN44" s="32"/>
      <c r="CO44" s="3"/>
      <c r="CP44" s="7"/>
      <c r="CQ44" s="7"/>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row>
    <row r="45" spans="1:194" ht="50.1" customHeight="1" x14ac:dyDescent="0.2">
      <c r="A45" s="40" t="s">
        <v>205</v>
      </c>
      <c r="B45" s="18"/>
      <c r="C45" s="8">
        <f>SUM(COUNTIF('Gedragssignaleringslijsten v1'!P49,"X"),COUNTIF('v2'!P49,"X"),COUNTIF('v3'!P49,"X"),COUNTIF('v4'!P49,"X"),COUNTIF('v5'!P49,"X"),COUNTIF('v6'!P49,"X"),COUNTIF('v7'!P49,"X"),COUNTIF('v8'!P49,"X"),COUNTIF('v9'!P49,"X"),COUNTIF('v10'!P49,"X"),COUNTIF(ouders!P49,"X"),COUNTIF(leerling!P49,"X"),COUNTIF('v13'!P49,"X"),COUNTIF('v14'!P49,"X"),COUNTIF('v15'!P49,"X"))</f>
        <v>0</v>
      </c>
      <c r="D45" t="b">
        <f t="shared" si="5"/>
        <v>0</v>
      </c>
      <c r="E45" s="90" t="str">
        <f>IF(D45=FALSE,"",VLOOKUP(D45,lijst3!$A460:'lijst3'!$B461,2,TRUE))</f>
        <v/>
      </c>
      <c r="F45" s="89" t="str">
        <f>IF(D45=FALSE,"",VLOOKUP(D45,lijst3!$A462:'lijst3'!$B463,2,TRUE))</f>
        <v/>
      </c>
      <c r="G45" s="89" t="str">
        <f>IF(D45=FALSE,"",VLOOKUP(D45,lijst3!$A464:'lijst3'!$B465,2,TRUE))</f>
        <v/>
      </c>
      <c r="H45" s="89" t="str">
        <f>IF(D45=FALSE,"",VLOOKUP(D45,lijst3!$A466:'lijst3'!$B467,2,TRUE))</f>
        <v/>
      </c>
      <c r="I45" s="89" t="str">
        <f>IF(D45=FALSE,"",VLOOKUP(D45,lijst3!$A468:'lijst3'!$B469,2,TRUE))</f>
        <v/>
      </c>
      <c r="J45" s="91" t="str">
        <f>IF(D45=FALSE,"",VLOOKUP(D45,lijst3!$A470:'lijst3'!$B471,2,TRUE))</f>
        <v/>
      </c>
      <c r="K45" s="32"/>
      <c r="L45" s="30">
        <f>SUM(COUNTIF('Gedragssignaleringslijsten v1'!D49,"X"),COUNTIF('v2'!D49,"X"),COUNTIF('v3'!D49,"X"),COUNTIF('v4'!D49,"X"),COUNTIF('v5'!D49,"X"),COUNTIF('v6'!D49,"X"),COUNTIF('v7'!D49,"X"),COUNTIF('v8'!D49,"X"),COUNTIF('v9'!D49,"X"),COUNTIF('v10'!D49,"X"),COUNTIF(ouders!D49,"X"),COUNTIF(leerling!D49,"X"),COUNTIF('v13'!D49,"X"),COUNTIF('v14'!D49,"X"),COUNTIF('v15'!D49,"X"))</f>
        <v>0</v>
      </c>
      <c r="M45" s="31" t="b">
        <f t="shared" si="4"/>
        <v>0</v>
      </c>
      <c r="N45" s="60"/>
      <c r="O45" s="60"/>
      <c r="P45" s="60"/>
      <c r="Q45" s="60"/>
      <c r="R45" s="60"/>
      <c r="S45" s="60"/>
      <c r="T45" s="34"/>
      <c r="U45" s="34"/>
      <c r="V45" s="34"/>
      <c r="W45" s="60"/>
      <c r="X45" s="60"/>
      <c r="Y45" s="60"/>
      <c r="Z45" s="60"/>
      <c r="AA45" s="60"/>
      <c r="AB45" s="60"/>
      <c r="AC45" s="34"/>
      <c r="AD45" s="34"/>
      <c r="AE45" s="34"/>
      <c r="AF45" s="60"/>
      <c r="AG45" s="60"/>
      <c r="AH45" s="60"/>
      <c r="AI45" s="60"/>
      <c r="AJ45" s="60"/>
      <c r="AK45" s="60"/>
      <c r="AL45" s="34"/>
      <c r="AM45" s="34"/>
      <c r="AN45" s="34"/>
      <c r="AO45" s="60"/>
      <c r="AP45" s="60"/>
      <c r="AQ45" s="60"/>
      <c r="AR45" s="60"/>
      <c r="AS45" s="60"/>
      <c r="AT45" s="60"/>
      <c r="AU45" s="34"/>
      <c r="AV45" s="34"/>
      <c r="AW45" s="34"/>
      <c r="AX45" s="60"/>
      <c r="AY45" s="60"/>
      <c r="AZ45" s="60"/>
      <c r="BA45" s="60"/>
      <c r="BB45" s="60"/>
      <c r="BC45" s="60"/>
      <c r="BD45" s="34"/>
      <c r="BE45" s="34"/>
      <c r="BF45" s="34"/>
      <c r="BG45" s="60"/>
      <c r="BH45" s="60"/>
      <c r="BI45" s="60"/>
      <c r="BJ45" s="60"/>
      <c r="BK45" s="60"/>
      <c r="BL45" s="60"/>
      <c r="BM45" s="34"/>
      <c r="BN45" s="34"/>
      <c r="BO45" s="34"/>
      <c r="BP45" s="60"/>
      <c r="BQ45" s="60"/>
      <c r="BR45" s="60"/>
      <c r="BS45" s="60"/>
      <c r="BT45" s="60"/>
      <c r="BU45" s="60"/>
      <c r="BV45" s="34"/>
      <c r="BW45" s="34"/>
      <c r="BX45" s="34"/>
      <c r="BY45" s="60"/>
      <c r="BZ45" s="60"/>
      <c r="CA45" s="60"/>
      <c r="CB45" s="60"/>
      <c r="CC45" s="60"/>
      <c r="CD45" s="60"/>
      <c r="CE45" s="34"/>
      <c r="CF45" s="34"/>
      <c r="CG45" s="34"/>
      <c r="CH45" s="60"/>
      <c r="CI45" s="60"/>
      <c r="CJ45" s="60"/>
      <c r="CK45" s="60"/>
      <c r="CL45" s="60"/>
      <c r="CM45" s="60"/>
      <c r="CN45" s="32"/>
      <c r="CO45" s="3"/>
      <c r="CP45" s="7"/>
      <c r="CQ45" s="7"/>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row>
    <row r="46" spans="1:194" ht="50.1" customHeight="1" thickBot="1" x14ac:dyDescent="0.25">
      <c r="A46" s="41" t="s">
        <v>184</v>
      </c>
      <c r="B46" s="18"/>
      <c r="C46" s="8">
        <f>SUM(COUNTIF('Gedragssignaleringslijsten v1'!P50,"X"),COUNTIF('v2'!P50,"X"),COUNTIF('v3'!P50,"X"),COUNTIF('v4'!P50,"X"),COUNTIF('v5'!P50,"X"),COUNTIF('v6'!P50,"X"),COUNTIF('v7'!P50,"X"),COUNTIF('v8'!P50,"X"),COUNTIF('v9'!P50,"X"),COUNTIF('v10'!P50,"X"),COUNTIF(ouders!P50,"X"),COUNTIF(leerling!P50,"X"),COUNTIF('v13'!P50,"X"),COUNTIF('v14'!P50,"X"),COUNTIF('v15'!P50,"X"))</f>
        <v>0</v>
      </c>
      <c r="D46" t="b">
        <f t="shared" si="5"/>
        <v>0</v>
      </c>
      <c r="E46" s="92" t="str">
        <f>IF(D46=FALSE,"",VLOOKUP(D46,lijst3!$A472:'lijst3'!$B473,2,TRUE))</f>
        <v/>
      </c>
      <c r="F46" s="93" t="str">
        <f>IF(D46=FALSE,"",VLOOKUP(D46,lijst3!$A474:'lijst3'!$B475,2,TRUE))</f>
        <v/>
      </c>
      <c r="G46" s="93" t="str">
        <f>IF(D46=FALSE,"",VLOOKUP(D46,lijst3!$A476:'lijst3'!$B477,2,TRUE))</f>
        <v/>
      </c>
      <c r="H46" s="93" t="str">
        <f>IF(D46=FALSE,"",VLOOKUP(D46,lijst3!$A478:'lijst3'!$B479,2,TRUE))</f>
        <v/>
      </c>
      <c r="I46" s="93" t="str">
        <f>IF(D46=FALSE,"",VLOOKUP(D46,lijst3!$A480:'lijst3'!$B481,2,TRUE))</f>
        <v/>
      </c>
      <c r="J46" s="94" t="str">
        <f>IF(D46=FALSE,"",VLOOKUP(D46,lijst3!$A482:'lijst3'!$B483,2,TRUE))</f>
        <v/>
      </c>
      <c r="K46" s="33"/>
      <c r="L46" s="30">
        <f>SUM(COUNTIF('Gedragssignaleringslijsten v1'!D50,"X"),COUNTIF('v2'!D50,"X"),COUNTIF('v3'!D50,"X"),COUNTIF('v4'!D50,"X"),COUNTIF('v5'!D50,"X"),COUNTIF('v6'!D50,"X"),COUNTIF('v7'!D50,"X"),COUNTIF('v8'!D50,"X"),COUNTIF('v9'!D50,"X"),COUNTIF('v10'!D50,"X"),COUNTIF(ouders!D50,"X"),COUNTIF(leerling!D50,"X"),COUNTIF('v13'!D50,"X"),COUNTIF('v14'!D50,"X"),COUNTIF('v15'!D50,"X"))</f>
        <v>0</v>
      </c>
      <c r="M46" s="31" t="b">
        <f t="shared" si="4"/>
        <v>0</v>
      </c>
      <c r="N46" s="60"/>
      <c r="O46" s="60"/>
      <c r="P46" s="60"/>
      <c r="Q46" s="60"/>
      <c r="R46" s="60"/>
      <c r="S46" s="60"/>
      <c r="T46" s="34"/>
      <c r="U46" s="34"/>
      <c r="V46" s="34"/>
      <c r="W46" s="60"/>
      <c r="X46" s="60"/>
      <c r="Y46" s="60"/>
      <c r="Z46" s="60"/>
      <c r="AA46" s="60"/>
      <c r="AB46" s="60"/>
      <c r="AC46" s="34"/>
      <c r="AD46" s="34"/>
      <c r="AE46" s="34"/>
      <c r="AF46" s="60"/>
      <c r="AG46" s="60"/>
      <c r="AH46" s="60"/>
      <c r="AI46" s="60"/>
      <c r="AJ46" s="60"/>
      <c r="AK46" s="60"/>
      <c r="AL46" s="34"/>
      <c r="AM46" s="34"/>
      <c r="AN46" s="34"/>
      <c r="AO46" s="60"/>
      <c r="AP46" s="60"/>
      <c r="AQ46" s="60"/>
      <c r="AR46" s="60"/>
      <c r="AS46" s="60"/>
      <c r="AT46" s="60"/>
      <c r="AU46" s="34"/>
      <c r="AV46" s="34"/>
      <c r="AW46" s="34"/>
      <c r="AX46" s="60"/>
      <c r="AY46" s="60"/>
      <c r="AZ46" s="60"/>
      <c r="BA46" s="60"/>
      <c r="BB46" s="60"/>
      <c r="BC46" s="60"/>
      <c r="BD46" s="34"/>
      <c r="BE46" s="34"/>
      <c r="BF46" s="34"/>
      <c r="BG46" s="60"/>
      <c r="BH46" s="60"/>
      <c r="BI46" s="60"/>
      <c r="BJ46" s="60"/>
      <c r="BK46" s="60"/>
      <c r="BL46" s="60"/>
      <c r="BM46" s="34"/>
      <c r="BN46" s="34"/>
      <c r="BO46" s="34"/>
      <c r="BP46" s="60"/>
      <c r="BQ46" s="60"/>
      <c r="BR46" s="60"/>
      <c r="BS46" s="60"/>
      <c r="BT46" s="60"/>
      <c r="BU46" s="60"/>
      <c r="BV46" s="34"/>
      <c r="BW46" s="34"/>
      <c r="BX46" s="34"/>
      <c r="BY46" s="60"/>
      <c r="BZ46" s="60"/>
      <c r="CA46" s="60"/>
      <c r="CB46" s="60"/>
      <c r="CC46" s="60"/>
      <c r="CD46" s="60"/>
      <c r="CE46" s="34"/>
      <c r="CF46" s="34"/>
      <c r="CG46" s="34"/>
      <c r="CH46" s="60"/>
      <c r="CI46" s="60"/>
      <c r="CJ46" s="60"/>
      <c r="CK46" s="60"/>
      <c r="CL46" s="60"/>
      <c r="CM46" s="60"/>
      <c r="CN46" s="32"/>
      <c r="CO46" s="3"/>
      <c r="CP46" s="7"/>
      <c r="CQ46" s="7"/>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row>
    <row r="47" spans="1:194" ht="13.5" thickBot="1" x14ac:dyDescent="0.25">
      <c r="A47" s="42" t="s">
        <v>342</v>
      </c>
      <c r="B47" s="19"/>
      <c r="C47" s="8"/>
      <c r="D47" s="8"/>
      <c r="E47" s="32"/>
      <c r="F47" s="32"/>
      <c r="G47" s="32"/>
      <c r="H47" s="32"/>
      <c r="I47" s="32"/>
      <c r="J47" s="32"/>
      <c r="K47" s="32"/>
      <c r="L47" s="30"/>
      <c r="M47" s="31"/>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2"/>
      <c r="CO47" s="3"/>
      <c r="CP47" s="7"/>
      <c r="CQ47" s="7"/>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row>
    <row r="48" spans="1:194" ht="50.1" customHeight="1" x14ac:dyDescent="0.2">
      <c r="A48" s="39" t="s">
        <v>2</v>
      </c>
      <c r="B48" s="18"/>
      <c r="C48" s="8">
        <f>SUM(COUNTIF('Gedragssignaleringslijsten v1'!P52,"X"),COUNTIF('v2'!P52,"X"),COUNTIF('v3'!P52,"X"),COUNTIF('v4'!P52,"X"),COUNTIF('v5'!P52,"X"),COUNTIF('v6'!P52,"X"),COUNTIF('v7'!P52,"X"),COUNTIF('v8'!P52,"X"),COUNTIF('v9'!P52,"X"),COUNTIF('v10'!P52,"X"),COUNTIF(ouders!P52,"X"),COUNTIF(leerling!P52,"X"),COUNTIF('v13'!P52,"X"),COUNTIF('v14'!P52,"X"),COUNTIF('v15'!P52,"X"))</f>
        <v>0</v>
      </c>
      <c r="D48" t="b">
        <f t="shared" ref="D48:D53" si="6">IF(C48&gt;C$1/30, TRUE)</f>
        <v>0</v>
      </c>
      <c r="E48" s="95" t="str">
        <f>IF(D48=FALSE,"",VLOOKUP(D48,lijst3!$A484:'lijst3'!$B485,2,TRUE))</f>
        <v/>
      </c>
      <c r="F48" s="96" t="str">
        <f>IF(D48=FALSE,"",VLOOKUP(D48,lijst3!$A486:'lijst3'!$B487,2,TRUE))</f>
        <v/>
      </c>
      <c r="G48" s="96" t="str">
        <f>IF(D48=FALSE,"",VLOOKUP(D48,lijst3!$A488:'lijst3'!$B489,2,TRUE))</f>
        <v/>
      </c>
      <c r="H48" s="96" t="str">
        <f>IF(D48=FALSE,"",VLOOKUP(D48,lijst3!$A490:'lijst3'!$B491,2,TRUE))</f>
        <v/>
      </c>
      <c r="I48" s="96" t="str">
        <f>IF(D48=FALSE,"",VLOOKUP(D48,lijst3!$A492:'lijst3'!$B493,2,TRUE))</f>
        <v/>
      </c>
      <c r="J48" s="97" t="str">
        <f>IF(D48=FALSE,"",VLOOKUP(D48,lijst3!$A494:'lijst3'!$B495,2,TRUE))</f>
        <v/>
      </c>
      <c r="K48" s="32"/>
      <c r="L48" s="30">
        <f>SUM(COUNTIF('Gedragssignaleringslijsten v1'!D52,"X"),COUNTIF('v2'!D52,"X"),COUNTIF('v3'!D52,"X"),COUNTIF('v4'!D52,"X"),COUNTIF('v5'!D52,"X"),COUNTIF('v6'!D52,"X"),COUNTIF('v7'!D52,"X"),COUNTIF('v8'!D52,"X"),COUNTIF('v9'!D52,"X"),COUNTIF('v10'!D52,"X"),COUNTIF(ouders!D52,"X"),COUNTIF(leerling!D52,"X"),COUNTIF('v13'!D52,"X"),COUNTIF('v14'!D52,"X"),COUNTIF('v15'!D52,"X"))</f>
        <v>0</v>
      </c>
      <c r="M48" s="31" t="b">
        <f t="shared" ref="M48:M53" si="7">IF(L48&gt;L$1/20, TRUE)</f>
        <v>0</v>
      </c>
      <c r="N48" s="60"/>
      <c r="O48" s="60"/>
      <c r="P48" s="60"/>
      <c r="Q48" s="60"/>
      <c r="R48" s="60"/>
      <c r="S48" s="60"/>
      <c r="T48" s="34"/>
      <c r="U48" s="34"/>
      <c r="V48" s="34"/>
      <c r="W48" s="60"/>
      <c r="X48" s="60"/>
      <c r="Y48" s="60"/>
      <c r="Z48" s="60"/>
      <c r="AA48" s="60"/>
      <c r="AB48" s="60"/>
      <c r="AC48" s="34"/>
      <c r="AD48" s="34"/>
      <c r="AE48" s="34"/>
      <c r="AF48" s="60"/>
      <c r="AG48" s="60"/>
      <c r="AH48" s="60"/>
      <c r="AI48" s="60"/>
      <c r="AJ48" s="60"/>
      <c r="AK48" s="60"/>
      <c r="AL48" s="34"/>
      <c r="AM48" s="34"/>
      <c r="AN48" s="34"/>
      <c r="AO48" s="60"/>
      <c r="AP48" s="60"/>
      <c r="AQ48" s="60"/>
      <c r="AR48" s="60"/>
      <c r="AS48" s="60"/>
      <c r="AT48" s="60"/>
      <c r="AU48" s="34"/>
      <c r="AV48" s="34"/>
      <c r="AW48" s="34"/>
      <c r="AX48" s="60"/>
      <c r="AY48" s="60"/>
      <c r="AZ48" s="60"/>
      <c r="BA48" s="60"/>
      <c r="BB48" s="60"/>
      <c r="BC48" s="60"/>
      <c r="BD48" s="34"/>
      <c r="BE48" s="34"/>
      <c r="BF48" s="34"/>
      <c r="BG48" s="60"/>
      <c r="BH48" s="60"/>
      <c r="BI48" s="60"/>
      <c r="BJ48" s="60"/>
      <c r="BK48" s="60"/>
      <c r="BL48" s="60"/>
      <c r="BM48" s="34"/>
      <c r="BN48" s="34"/>
      <c r="BO48" s="34"/>
      <c r="BP48" s="60"/>
      <c r="BQ48" s="60"/>
      <c r="BR48" s="60"/>
      <c r="BS48" s="60"/>
      <c r="BT48" s="60"/>
      <c r="BU48" s="60"/>
      <c r="BV48" s="34"/>
      <c r="BW48" s="34"/>
      <c r="BX48" s="34"/>
      <c r="BY48" s="60"/>
      <c r="BZ48" s="60"/>
      <c r="CA48" s="60"/>
      <c r="CB48" s="60"/>
      <c r="CC48" s="60"/>
      <c r="CD48" s="60"/>
      <c r="CE48" s="34"/>
      <c r="CF48" s="34"/>
      <c r="CG48" s="34"/>
      <c r="CH48" s="60"/>
      <c r="CI48" s="60"/>
      <c r="CJ48" s="60"/>
      <c r="CK48" s="60"/>
      <c r="CL48" s="60"/>
      <c r="CM48" s="60"/>
      <c r="CN48" s="32"/>
      <c r="CO48" s="3"/>
      <c r="CP48" s="7"/>
      <c r="CQ48" s="7"/>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row>
    <row r="49" spans="1:194" ht="50.1" customHeight="1" x14ac:dyDescent="0.2">
      <c r="A49" s="40" t="s">
        <v>3</v>
      </c>
      <c r="B49" s="18"/>
      <c r="C49" s="8">
        <f>SUM(COUNTIF('Gedragssignaleringslijsten v1'!P53,"X"),COUNTIF('v2'!P53,"X"),COUNTIF('v3'!P53,"X"),COUNTIF('v4'!P53,"X"),COUNTIF('v5'!P53,"X"),COUNTIF('v6'!P53,"X"),COUNTIF('v7'!P53,"X"),COUNTIF('v8'!P53,"X"),COUNTIF('v9'!P53,"X"),COUNTIF('v10'!P53,"X"),COUNTIF(ouders!P53,"X"),COUNTIF(leerling!P53,"X"),COUNTIF('v13'!P53,"X"),COUNTIF('v14'!P53,"X"),COUNTIF('v15'!P53,"X"))</f>
        <v>0</v>
      </c>
      <c r="D49" t="b">
        <f t="shared" si="6"/>
        <v>0</v>
      </c>
      <c r="E49" s="90" t="str">
        <f>IF(D49=FALSE,"",VLOOKUP(D49,lijst3!$A496:'lijst3'!$B497,2,TRUE))</f>
        <v/>
      </c>
      <c r="F49" s="89" t="str">
        <f>IF(D49=FALSE,"",VLOOKUP(D49,lijst3!$A498:'lijst3'!$B499,2,TRUE))</f>
        <v/>
      </c>
      <c r="G49" s="89" t="str">
        <f>IF(D49=FALSE,"",VLOOKUP(D49,lijst3!$A500:'lijst3'!$B501,2,TRUE))</f>
        <v/>
      </c>
      <c r="H49" s="89" t="str">
        <f>IF(D49=FALSE,"",VLOOKUP(D49,lijst3!$A502:'lijst3'!$B503,2,TRUE))</f>
        <v/>
      </c>
      <c r="I49" s="89" t="str">
        <f>IF(D49=FALSE,"",VLOOKUP(D49,lijst3!$A504:'lijst3'!$B505,2,TRUE))</f>
        <v/>
      </c>
      <c r="J49" s="91" t="str">
        <f>IF(D49=FALSE,"",VLOOKUP(D49,lijst3!$A506:'lijst3'!$B507,2,TRUE))</f>
        <v/>
      </c>
      <c r="K49" s="32"/>
      <c r="L49" s="30">
        <f>SUM(COUNTIF('Gedragssignaleringslijsten v1'!D53,"X"),COUNTIF('v2'!D53,"X"),COUNTIF('v3'!D53,"X"),COUNTIF('v4'!D53,"X"),COUNTIF('v5'!D53,"X"),COUNTIF('v6'!D53,"X"),COUNTIF('v7'!D53,"X"),COUNTIF('v8'!D53,"X"),COUNTIF('v9'!D53,"X"),COUNTIF('v10'!D53,"X"),COUNTIF(ouders!D53,"X"),COUNTIF(leerling!D53,"X"),COUNTIF('v13'!D53,"X"),COUNTIF('v14'!D53,"X"),COUNTIF('v15'!D53,"X"))</f>
        <v>0</v>
      </c>
      <c r="M49" s="31" t="b">
        <f t="shared" si="7"/>
        <v>0</v>
      </c>
      <c r="N49" s="60"/>
      <c r="O49" s="60"/>
      <c r="P49" s="60"/>
      <c r="Q49" s="60"/>
      <c r="R49" s="60"/>
      <c r="S49" s="60"/>
      <c r="T49" s="34"/>
      <c r="U49" s="34"/>
      <c r="V49" s="34"/>
      <c r="W49" s="60"/>
      <c r="X49" s="60"/>
      <c r="Y49" s="60"/>
      <c r="Z49" s="60"/>
      <c r="AA49" s="60"/>
      <c r="AB49" s="60"/>
      <c r="AC49" s="34"/>
      <c r="AD49" s="34"/>
      <c r="AE49" s="34"/>
      <c r="AF49" s="60"/>
      <c r="AG49" s="60"/>
      <c r="AH49" s="60"/>
      <c r="AI49" s="60"/>
      <c r="AJ49" s="60"/>
      <c r="AK49" s="60"/>
      <c r="AL49" s="34"/>
      <c r="AM49" s="34"/>
      <c r="AN49" s="34"/>
      <c r="AO49" s="60"/>
      <c r="AP49" s="60"/>
      <c r="AQ49" s="60"/>
      <c r="AR49" s="60"/>
      <c r="AS49" s="60"/>
      <c r="AT49" s="60"/>
      <c r="AU49" s="34"/>
      <c r="AV49" s="34"/>
      <c r="AW49" s="34"/>
      <c r="AX49" s="60"/>
      <c r="AY49" s="60"/>
      <c r="AZ49" s="60"/>
      <c r="BA49" s="60"/>
      <c r="BB49" s="60"/>
      <c r="BC49" s="60"/>
      <c r="BD49" s="34"/>
      <c r="BE49" s="34"/>
      <c r="BF49" s="34"/>
      <c r="BG49" s="60"/>
      <c r="BH49" s="60"/>
      <c r="BI49" s="60"/>
      <c r="BJ49" s="60"/>
      <c r="BK49" s="60"/>
      <c r="BL49" s="60"/>
      <c r="BM49" s="34"/>
      <c r="BN49" s="34"/>
      <c r="BO49" s="34"/>
      <c r="BP49" s="60"/>
      <c r="BQ49" s="60"/>
      <c r="BR49" s="60"/>
      <c r="BS49" s="60"/>
      <c r="BT49" s="60"/>
      <c r="BU49" s="60"/>
      <c r="BV49" s="34"/>
      <c r="BW49" s="34"/>
      <c r="BX49" s="34"/>
      <c r="BY49" s="60"/>
      <c r="BZ49" s="60"/>
      <c r="CA49" s="60"/>
      <c r="CB49" s="60"/>
      <c r="CC49" s="60"/>
      <c r="CD49" s="60"/>
      <c r="CE49" s="34"/>
      <c r="CF49" s="34"/>
      <c r="CG49" s="34"/>
      <c r="CH49" s="60"/>
      <c r="CI49" s="60"/>
      <c r="CJ49" s="60"/>
      <c r="CK49" s="60"/>
      <c r="CL49" s="60"/>
      <c r="CM49" s="60"/>
      <c r="CN49" s="32"/>
      <c r="CO49" s="3"/>
      <c r="CP49" s="7"/>
      <c r="CQ49" s="7"/>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row>
    <row r="50" spans="1:194" ht="50.1" customHeight="1" x14ac:dyDescent="0.2">
      <c r="A50" s="40" t="s">
        <v>4</v>
      </c>
      <c r="B50" s="18"/>
      <c r="C50" s="8">
        <f>SUM(COUNTIF('Gedragssignaleringslijsten v1'!P54,"X"),COUNTIF('v2'!P54,"X"),COUNTIF('v3'!P54,"X"),COUNTIF('v4'!P54,"X"),COUNTIF('v5'!P54,"X"),COUNTIF('v6'!P54,"X"),COUNTIF('v7'!P54,"X"),COUNTIF('v8'!P54,"X"),COUNTIF('v9'!P54,"X"),COUNTIF('v10'!P54,"X"),COUNTIF(ouders!P54,"X"),COUNTIF(leerling!P54,"X"),COUNTIF('v13'!P54,"X"),COUNTIF('v14'!P54,"X"),COUNTIF('v15'!P54,"X"))</f>
        <v>0</v>
      </c>
      <c r="D50" t="b">
        <f t="shared" si="6"/>
        <v>0</v>
      </c>
      <c r="E50" s="90" t="str">
        <f>IF(D50=FALSE,"",VLOOKUP(D50,lijst3!$A508:'lijst3'!$B509,2,TRUE))</f>
        <v/>
      </c>
      <c r="F50" s="89" t="str">
        <f>IF(D50=FALSE,"",VLOOKUP(D50,lijst3!$A510:'lijst3'!$B511,2,TRUE))</f>
        <v/>
      </c>
      <c r="G50" s="89" t="str">
        <f>IF(D50=FALSE,"",VLOOKUP(D50,lijst3!$A512:'lijst3'!$B513,2,TRUE))</f>
        <v/>
      </c>
      <c r="H50" s="89" t="str">
        <f>IF(D50=FALSE,"",VLOOKUP(D50,lijst3!$A514:'lijst3'!$B515,2,TRUE))</f>
        <v/>
      </c>
      <c r="I50" s="89" t="str">
        <f>IF(D50=FALSE,"",VLOOKUP(D50,lijst3!$A516:'lijst3'!$B517,2,TRUE))</f>
        <v/>
      </c>
      <c r="J50" s="91" t="str">
        <f>IF(D50=FALSE,"",VLOOKUP(D50,lijst3!$A518:'lijst3'!$B519,2,TRUE))</f>
        <v/>
      </c>
      <c r="K50" s="32"/>
      <c r="L50" s="30">
        <f>SUM(COUNTIF('Gedragssignaleringslijsten v1'!D54,"X"),COUNTIF('v2'!D54,"X"),COUNTIF('v3'!D54,"X"),COUNTIF('v4'!D54,"X"),COUNTIF('v5'!D54,"X"),COUNTIF('v6'!D54,"X"),COUNTIF('v7'!D54,"X"),COUNTIF('v8'!D54,"X"),COUNTIF('v9'!D54,"X"),COUNTIF('v10'!D54,"X"),COUNTIF(ouders!D54,"X"),COUNTIF(leerling!D54,"X"),COUNTIF('v13'!D54,"X"),COUNTIF('v14'!D54,"X"),COUNTIF('v15'!D54,"X"))</f>
        <v>0</v>
      </c>
      <c r="M50" s="31" t="b">
        <f t="shared" si="7"/>
        <v>0</v>
      </c>
      <c r="N50" s="60"/>
      <c r="O50" s="60"/>
      <c r="P50" s="60"/>
      <c r="Q50" s="60"/>
      <c r="R50" s="60"/>
      <c r="S50" s="60"/>
      <c r="T50" s="34"/>
      <c r="U50" s="34"/>
      <c r="V50" s="34"/>
      <c r="W50" s="60"/>
      <c r="X50" s="60"/>
      <c r="Y50" s="60"/>
      <c r="Z50" s="60"/>
      <c r="AA50" s="60"/>
      <c r="AB50" s="60"/>
      <c r="AC50" s="34"/>
      <c r="AD50" s="34"/>
      <c r="AE50" s="34"/>
      <c r="AF50" s="60"/>
      <c r="AG50" s="60"/>
      <c r="AH50" s="60"/>
      <c r="AI50" s="60"/>
      <c r="AJ50" s="60"/>
      <c r="AK50" s="60"/>
      <c r="AL50" s="34"/>
      <c r="AM50" s="34"/>
      <c r="AN50" s="34"/>
      <c r="AO50" s="60"/>
      <c r="AP50" s="60"/>
      <c r="AQ50" s="60"/>
      <c r="AR50" s="60"/>
      <c r="AS50" s="60"/>
      <c r="AT50" s="60"/>
      <c r="AU50" s="34"/>
      <c r="AV50" s="34"/>
      <c r="AW50" s="34"/>
      <c r="AX50" s="60"/>
      <c r="AY50" s="60"/>
      <c r="AZ50" s="60"/>
      <c r="BA50" s="60"/>
      <c r="BB50" s="60"/>
      <c r="BC50" s="60"/>
      <c r="BD50" s="34"/>
      <c r="BE50" s="34"/>
      <c r="BF50" s="34"/>
      <c r="BG50" s="60"/>
      <c r="BH50" s="60"/>
      <c r="BI50" s="60"/>
      <c r="BJ50" s="60"/>
      <c r="BK50" s="60"/>
      <c r="BL50" s="60"/>
      <c r="BM50" s="34"/>
      <c r="BN50" s="34"/>
      <c r="BO50" s="34"/>
      <c r="BP50" s="60"/>
      <c r="BQ50" s="60"/>
      <c r="BR50" s="60"/>
      <c r="BS50" s="60"/>
      <c r="BT50" s="60"/>
      <c r="BU50" s="60"/>
      <c r="BV50" s="34"/>
      <c r="BW50" s="34"/>
      <c r="BX50" s="34"/>
      <c r="BY50" s="60"/>
      <c r="BZ50" s="60"/>
      <c r="CA50" s="60"/>
      <c r="CB50" s="60"/>
      <c r="CC50" s="60"/>
      <c r="CD50" s="60"/>
      <c r="CE50" s="34"/>
      <c r="CF50" s="34"/>
      <c r="CG50" s="34"/>
      <c r="CH50" s="60"/>
      <c r="CI50" s="60"/>
      <c r="CJ50" s="60"/>
      <c r="CK50" s="60"/>
      <c r="CL50" s="60"/>
      <c r="CM50" s="60"/>
      <c r="CN50" s="32"/>
      <c r="CO50" s="3"/>
      <c r="CP50" s="7"/>
      <c r="CQ50" s="7"/>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row>
    <row r="51" spans="1:194" ht="50.1" customHeight="1" x14ac:dyDescent="0.2">
      <c r="A51" s="40" t="s">
        <v>5</v>
      </c>
      <c r="B51" s="18"/>
      <c r="C51" s="8">
        <f>SUM(COUNTIF('Gedragssignaleringslijsten v1'!P55,"X"),COUNTIF('v2'!P55,"X"),COUNTIF('v3'!P55,"X"),COUNTIF('v4'!P55,"X"),COUNTIF('v5'!P55,"X"),COUNTIF('v6'!P55,"X"),COUNTIF('v7'!P55,"X"),COUNTIF('v8'!P55,"X"),COUNTIF('v9'!P55,"X"),COUNTIF('v10'!P55,"X"),COUNTIF(ouders!P55,"X"),COUNTIF(leerling!P55,"X"),COUNTIF('v13'!P55,"X"),COUNTIF('v14'!P55,"X"),COUNTIF('v15'!P55,"X"))</f>
        <v>0</v>
      </c>
      <c r="D51" t="b">
        <f t="shared" si="6"/>
        <v>0</v>
      </c>
      <c r="E51" s="90" t="str">
        <f>IF(D51=FALSE,"",VLOOKUP(D51,lijst3!$A520:'lijst3'!$B521,2,TRUE))</f>
        <v/>
      </c>
      <c r="F51" s="89" t="str">
        <f>IF(D51=FALSE,"",VLOOKUP(D51,lijst3!$A522:'lijst3'!$B523,2,TRUE))</f>
        <v/>
      </c>
      <c r="G51" s="89" t="str">
        <f>IF(D51=FALSE,"",VLOOKUP(D51,lijst3!$A524:'lijst3'!$B525,2,TRUE))</f>
        <v/>
      </c>
      <c r="H51" s="89" t="str">
        <f>IF(D51=FALSE,"",VLOOKUP(D51,lijst3!$A526:'lijst3'!$B527,2,TRUE))</f>
        <v/>
      </c>
      <c r="I51" s="89" t="str">
        <f>IF(D51=FALSE,"",VLOOKUP(D51,lijst3!$A528:'lijst3'!$B529,2,TRUE))</f>
        <v/>
      </c>
      <c r="J51" s="91" t="str">
        <f>IF(D51=FALSE,"",VLOOKUP(D51,lijst3!$A530:'lijst3'!$B531,2,TRUE))</f>
        <v/>
      </c>
      <c r="K51" s="32"/>
      <c r="L51" s="30">
        <f>SUM(COUNTIF('Gedragssignaleringslijsten v1'!D55,"X"),COUNTIF('v2'!D55,"X"),COUNTIF('v3'!D55,"X"),COUNTIF('v4'!D55,"X"),COUNTIF('v5'!D55,"X"),COUNTIF('v6'!D55,"X"),COUNTIF('v7'!D55,"X"),COUNTIF('v8'!D55,"X"),COUNTIF('v9'!D55,"X"),COUNTIF('v10'!D55,"X"),COUNTIF(ouders!D55,"X"),COUNTIF(leerling!D55,"X"),COUNTIF('v13'!D55,"X"),COUNTIF('v14'!D55,"X"),COUNTIF('v15'!D55,"X"))</f>
        <v>0</v>
      </c>
      <c r="M51" s="31" t="b">
        <f t="shared" si="7"/>
        <v>0</v>
      </c>
      <c r="N51" s="60"/>
      <c r="O51" s="60"/>
      <c r="P51" s="60"/>
      <c r="Q51" s="60"/>
      <c r="R51" s="60"/>
      <c r="S51" s="60"/>
      <c r="T51" s="34"/>
      <c r="U51" s="34"/>
      <c r="V51" s="34"/>
      <c r="W51" s="60"/>
      <c r="X51" s="60"/>
      <c r="Y51" s="60"/>
      <c r="Z51" s="60"/>
      <c r="AA51" s="60"/>
      <c r="AB51" s="60"/>
      <c r="AC51" s="34"/>
      <c r="AD51" s="34"/>
      <c r="AE51" s="34"/>
      <c r="AF51" s="60"/>
      <c r="AG51" s="60"/>
      <c r="AH51" s="60"/>
      <c r="AI51" s="60"/>
      <c r="AJ51" s="60"/>
      <c r="AK51" s="60"/>
      <c r="AL51" s="34"/>
      <c r="AM51" s="34"/>
      <c r="AN51" s="34"/>
      <c r="AO51" s="60"/>
      <c r="AP51" s="60"/>
      <c r="AQ51" s="60"/>
      <c r="AR51" s="60"/>
      <c r="AS51" s="60"/>
      <c r="AT51" s="60"/>
      <c r="AU51" s="34"/>
      <c r="AV51" s="34"/>
      <c r="AW51" s="34"/>
      <c r="AX51" s="60"/>
      <c r="AY51" s="60"/>
      <c r="AZ51" s="60"/>
      <c r="BA51" s="60"/>
      <c r="BB51" s="60"/>
      <c r="BC51" s="60"/>
      <c r="BD51" s="34"/>
      <c r="BE51" s="34"/>
      <c r="BF51" s="34"/>
      <c r="BG51" s="60"/>
      <c r="BH51" s="60"/>
      <c r="BI51" s="60"/>
      <c r="BJ51" s="60"/>
      <c r="BK51" s="60"/>
      <c r="BL51" s="60"/>
      <c r="BM51" s="34"/>
      <c r="BN51" s="34"/>
      <c r="BO51" s="34"/>
      <c r="BP51" s="60"/>
      <c r="BQ51" s="60"/>
      <c r="BR51" s="60"/>
      <c r="BS51" s="60"/>
      <c r="BT51" s="60"/>
      <c r="BU51" s="60"/>
      <c r="BV51" s="34"/>
      <c r="BW51" s="34"/>
      <c r="BX51" s="34"/>
      <c r="BY51" s="60"/>
      <c r="BZ51" s="60"/>
      <c r="CA51" s="60"/>
      <c r="CB51" s="60"/>
      <c r="CC51" s="60"/>
      <c r="CD51" s="60"/>
      <c r="CE51" s="34"/>
      <c r="CF51" s="34"/>
      <c r="CG51" s="34"/>
      <c r="CH51" s="60"/>
      <c r="CI51" s="60"/>
      <c r="CJ51" s="60"/>
      <c r="CK51" s="60"/>
      <c r="CL51" s="60"/>
      <c r="CM51" s="60"/>
      <c r="CN51" s="32"/>
      <c r="CO51" s="3"/>
      <c r="CP51" s="7"/>
      <c r="CQ51" s="7"/>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row>
    <row r="52" spans="1:194" ht="50.1" customHeight="1" x14ac:dyDescent="0.2">
      <c r="A52" s="40" t="s">
        <v>207</v>
      </c>
      <c r="B52" s="18"/>
      <c r="C52" s="8">
        <f>SUM(COUNTIF('Gedragssignaleringslijsten v1'!P56,"X"),COUNTIF('v2'!P56,"X"),COUNTIF('v3'!P56,"X"),COUNTIF('v4'!P56,"X"),COUNTIF('v5'!P56,"X"),COUNTIF('v6'!P56,"X"),COUNTIF('v7'!P56,"X"),COUNTIF('v8'!P56,"X"),COUNTIF('v9'!P56,"X"),COUNTIF('v10'!P56,"X"),COUNTIF(ouders!P56,"X"),COUNTIF(leerling!P56,"X"),COUNTIF('v13'!P56,"X"),COUNTIF('v14'!P56,"X"),COUNTIF('v15'!P56,"X"))</f>
        <v>0</v>
      </c>
      <c r="D52" t="b">
        <f t="shared" si="6"/>
        <v>0</v>
      </c>
      <c r="E52" s="90" t="str">
        <f>IF(D52=FALSE,"",VLOOKUP(D52,lijst3!$A532:'lijst3'!$B533,2,TRUE))</f>
        <v/>
      </c>
      <c r="F52" s="89" t="str">
        <f>IF(D52=FALSE,"",VLOOKUP(D52,lijst3!$A534:'lijst3'!$B535,2,TRUE))</f>
        <v/>
      </c>
      <c r="G52" s="89" t="str">
        <f>IF(D52=FALSE,"",VLOOKUP(D52,lijst3!$A536:'lijst3'!$B537,2,TRUE))</f>
        <v/>
      </c>
      <c r="H52" s="89" t="str">
        <f>IF(D52=FALSE,"",VLOOKUP(D52,lijst3!$A538:'lijst3'!$B539,2,TRUE))</f>
        <v/>
      </c>
      <c r="I52" s="89" t="str">
        <f>IF(D52=FALSE,"",VLOOKUP(D52,lijst3!$A540:'lijst3'!$B541,2,TRUE))</f>
        <v/>
      </c>
      <c r="J52" s="91" t="str">
        <f>IF(D52=FALSE,"",VLOOKUP(D52,lijst3!$A542:'lijst3'!$B543,2,TRUE))</f>
        <v/>
      </c>
      <c r="K52" s="32"/>
      <c r="L52" s="30">
        <f>SUM(COUNTIF('Gedragssignaleringslijsten v1'!D56,"X"),COUNTIF('v2'!D56,"X"),COUNTIF('v3'!D56,"X"),COUNTIF('v4'!D56,"X"),COUNTIF('v5'!D56,"X"),COUNTIF('v6'!D56,"X"),COUNTIF('v7'!D56,"X"),COUNTIF('v8'!D56,"X"),COUNTIF('v9'!D56,"X"),COUNTIF('v10'!D56,"X"),COUNTIF(ouders!D56,"X"),COUNTIF(leerling!D56,"X"),COUNTIF('v13'!D56,"X"),COUNTIF('v14'!D56,"X"),COUNTIF('v15'!D56,"X"))</f>
        <v>0</v>
      </c>
      <c r="M52" s="31" t="b">
        <f t="shared" si="7"/>
        <v>0</v>
      </c>
      <c r="N52" s="60"/>
      <c r="O52" s="60"/>
      <c r="P52" s="60"/>
      <c r="Q52" s="60"/>
      <c r="R52" s="60"/>
      <c r="S52" s="60"/>
      <c r="T52" s="34"/>
      <c r="U52" s="34"/>
      <c r="V52" s="34"/>
      <c r="W52" s="60"/>
      <c r="X52" s="60"/>
      <c r="Y52" s="60"/>
      <c r="Z52" s="60"/>
      <c r="AA52" s="60"/>
      <c r="AB52" s="60"/>
      <c r="AC52" s="34"/>
      <c r="AD52" s="34"/>
      <c r="AE52" s="34"/>
      <c r="AF52" s="60"/>
      <c r="AG52" s="60"/>
      <c r="AH52" s="60"/>
      <c r="AI52" s="60"/>
      <c r="AJ52" s="60"/>
      <c r="AK52" s="60"/>
      <c r="AL52" s="34"/>
      <c r="AM52" s="34"/>
      <c r="AN52" s="34"/>
      <c r="AO52" s="60"/>
      <c r="AP52" s="60"/>
      <c r="AQ52" s="60"/>
      <c r="AR52" s="60"/>
      <c r="AS52" s="60"/>
      <c r="AT52" s="60"/>
      <c r="AU52" s="34"/>
      <c r="AV52" s="34"/>
      <c r="AW52" s="34"/>
      <c r="AX52" s="60"/>
      <c r="AY52" s="60"/>
      <c r="AZ52" s="60"/>
      <c r="BA52" s="60"/>
      <c r="BB52" s="60"/>
      <c r="BC52" s="60"/>
      <c r="BD52" s="34"/>
      <c r="BE52" s="34"/>
      <c r="BF52" s="34"/>
      <c r="BG52" s="60"/>
      <c r="BH52" s="60"/>
      <c r="BI52" s="60"/>
      <c r="BJ52" s="60"/>
      <c r="BK52" s="60"/>
      <c r="BL52" s="60"/>
      <c r="BM52" s="34"/>
      <c r="BN52" s="34"/>
      <c r="BO52" s="34"/>
      <c r="BP52" s="60"/>
      <c r="BQ52" s="60"/>
      <c r="BR52" s="60"/>
      <c r="BS52" s="60"/>
      <c r="BT52" s="60"/>
      <c r="BU52" s="60"/>
      <c r="BV52" s="34"/>
      <c r="BW52" s="34"/>
      <c r="BX52" s="34"/>
      <c r="BY52" s="60"/>
      <c r="BZ52" s="60"/>
      <c r="CA52" s="60"/>
      <c r="CB52" s="60"/>
      <c r="CC52" s="60"/>
      <c r="CD52" s="60"/>
      <c r="CE52" s="34"/>
      <c r="CF52" s="34"/>
      <c r="CG52" s="34"/>
      <c r="CH52" s="60"/>
      <c r="CI52" s="60"/>
      <c r="CJ52" s="60"/>
      <c r="CK52" s="60"/>
      <c r="CL52" s="60"/>
      <c r="CM52" s="60"/>
      <c r="CN52" s="32"/>
      <c r="CO52" s="3"/>
      <c r="CP52" s="7"/>
      <c r="CQ52" s="7"/>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row>
    <row r="53" spans="1:194" ht="50.1" customHeight="1" thickBot="1" x14ac:dyDescent="0.25">
      <c r="A53" s="41" t="s">
        <v>282</v>
      </c>
      <c r="B53" s="18"/>
      <c r="C53" s="8">
        <f>SUM(COUNTIF('Gedragssignaleringslijsten v1'!P57,"X"),COUNTIF('v2'!P57,"X"),COUNTIF('v3'!P57,"X"),COUNTIF('v4'!P57,"X"),COUNTIF('v5'!P57,"X"),COUNTIF('v6'!P57,"X"),COUNTIF('v7'!P57,"X"),COUNTIF('v8'!P57,"X"),COUNTIF('v9'!P57,"X"),COUNTIF('v10'!P57,"X"),COUNTIF(ouders!P57,"X"),COUNTIF(leerling!P57,"X"),COUNTIF('v13'!P57,"X"),COUNTIF('v14'!P57,"X"),COUNTIF('v15'!P57,"X"))</f>
        <v>0</v>
      </c>
      <c r="D53" t="b">
        <f t="shared" si="6"/>
        <v>0</v>
      </c>
      <c r="E53" s="92" t="str">
        <f>IF(D53=FALSE,"",VLOOKUP(D53,lijst3!$A544:'lijst3'!$B545,2,TRUE))</f>
        <v/>
      </c>
      <c r="F53" s="93" t="str">
        <f>IF(D53=FALSE,"",VLOOKUP(D53,lijst3!$A546:'lijst3'!$B547,2,TRUE))</f>
        <v/>
      </c>
      <c r="G53" s="93" t="str">
        <f>IF(D53=FALSE,"",VLOOKUP(D53,lijst3!$A548:'lijst3'!$B549,2,TRUE))</f>
        <v/>
      </c>
      <c r="H53" s="93" t="str">
        <f>IF(D53=FALSE,"",VLOOKUP(D53,lijst3!$A550:'lijst3'!$B551,2,TRUE))</f>
        <v/>
      </c>
      <c r="I53" s="93" t="str">
        <f>IF(D53=FALSE,"",VLOOKUP(D53,lijst3!$A552:'lijst3'!$B553,2,TRUE))</f>
        <v/>
      </c>
      <c r="J53" s="94" t="str">
        <f>IF(D53=FALSE,"",VLOOKUP(D53,lijst3!$A554:'lijst3'!$B555,2,TRUE))</f>
        <v/>
      </c>
      <c r="K53" s="32"/>
      <c r="L53" s="30">
        <f>SUM(COUNTIF('Gedragssignaleringslijsten v1'!D57,"X"),COUNTIF('v2'!D57,"X"),COUNTIF('v3'!D57,"X"),COUNTIF('v4'!D57,"X"),COUNTIF('v5'!D57,"X"),COUNTIF('v6'!D57,"X"),COUNTIF('v7'!D57,"X"),COUNTIF('v8'!D57,"X"),COUNTIF('v9'!D57,"X"),COUNTIF('v10'!D57,"X"),COUNTIF(ouders!D57,"X"),COUNTIF(leerling!D57,"X"),COUNTIF('v13'!D57,"X"),COUNTIF('v14'!D57,"X"),COUNTIF('v15'!D57,"X"))</f>
        <v>0</v>
      </c>
      <c r="M53" s="31" t="b">
        <f t="shared" si="7"/>
        <v>0</v>
      </c>
      <c r="N53" s="60"/>
      <c r="O53" s="60"/>
      <c r="P53" s="60"/>
      <c r="Q53" s="60"/>
      <c r="R53" s="60"/>
      <c r="S53" s="60"/>
      <c r="T53" s="34"/>
      <c r="U53" s="34"/>
      <c r="V53" s="34"/>
      <c r="W53" s="60"/>
      <c r="X53" s="60"/>
      <c r="Y53" s="60"/>
      <c r="Z53" s="60"/>
      <c r="AA53" s="60"/>
      <c r="AB53" s="60"/>
      <c r="AC53" s="34"/>
      <c r="AD53" s="34"/>
      <c r="AE53" s="34"/>
      <c r="AF53" s="60"/>
      <c r="AG53" s="60"/>
      <c r="AH53" s="60"/>
      <c r="AI53" s="60"/>
      <c r="AJ53" s="60"/>
      <c r="AK53" s="60"/>
      <c r="AL53" s="34"/>
      <c r="AM53" s="34"/>
      <c r="AN53" s="34"/>
      <c r="AO53" s="60"/>
      <c r="AP53" s="60"/>
      <c r="AQ53" s="60"/>
      <c r="AR53" s="60"/>
      <c r="AS53" s="60"/>
      <c r="AT53" s="60"/>
      <c r="AU53" s="34"/>
      <c r="AV53" s="34"/>
      <c r="AW53" s="34"/>
      <c r="AX53" s="60"/>
      <c r="AY53" s="60"/>
      <c r="AZ53" s="60"/>
      <c r="BA53" s="60"/>
      <c r="BB53" s="60"/>
      <c r="BC53" s="60"/>
      <c r="BD53" s="34"/>
      <c r="BE53" s="34"/>
      <c r="BF53" s="34"/>
      <c r="BG53" s="60"/>
      <c r="BH53" s="60"/>
      <c r="BI53" s="60"/>
      <c r="BJ53" s="60"/>
      <c r="BK53" s="60"/>
      <c r="BL53" s="60"/>
      <c r="BM53" s="34"/>
      <c r="BN53" s="34"/>
      <c r="BO53" s="34"/>
      <c r="BP53" s="60"/>
      <c r="BQ53" s="60"/>
      <c r="BR53" s="60"/>
      <c r="BS53" s="60"/>
      <c r="BT53" s="60"/>
      <c r="BU53" s="60"/>
      <c r="BV53" s="34"/>
      <c r="BW53" s="34"/>
      <c r="BX53" s="34"/>
      <c r="BY53" s="60"/>
      <c r="BZ53" s="60"/>
      <c r="CA53" s="60"/>
      <c r="CB53" s="60"/>
      <c r="CC53" s="60"/>
      <c r="CD53" s="60"/>
      <c r="CE53" s="34"/>
      <c r="CF53" s="34"/>
      <c r="CG53" s="34"/>
      <c r="CH53" s="60"/>
      <c r="CI53" s="60"/>
      <c r="CJ53" s="60"/>
      <c r="CK53" s="60"/>
      <c r="CL53" s="60"/>
      <c r="CM53" s="60"/>
      <c r="CN53" s="32"/>
      <c r="CO53" s="3"/>
      <c r="CP53" s="7"/>
      <c r="CQ53" s="7"/>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row>
    <row r="54" spans="1:194" x14ac:dyDescent="0.2">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row>
    <row r="55" spans="1:194" x14ac:dyDescent="0.2">
      <c r="A55" s="7"/>
      <c r="B55" s="7"/>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7"/>
      <c r="CP55" s="7"/>
      <c r="CQ55" s="7"/>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row>
    <row r="56" spans="1:194" x14ac:dyDescent="0.2">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row>
    <row r="57" spans="1:194" x14ac:dyDescent="0.2">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row>
    <row r="58" spans="1:194" x14ac:dyDescent="0.2">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row>
    <row r="59" spans="1:194" x14ac:dyDescent="0.2">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row>
    <row r="60" spans="1:194" hidden="1" x14ac:dyDescent="0.2">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row>
    <row r="61" spans="1:194" hidden="1" x14ac:dyDescent="0.2">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row>
    <row r="62" spans="1:194" hidden="1" x14ac:dyDescent="0.2">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row>
    <row r="63" spans="1:194" hidden="1" x14ac:dyDescent="0.2">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row>
    <row r="64" spans="1:194" hidden="1" x14ac:dyDescent="0.2">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row>
    <row r="65" spans="1:194" hidden="1" x14ac:dyDescent="0.2">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row>
    <row r="66" spans="1:194" hidden="1"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row>
    <row r="67" spans="1:194" hidden="1" x14ac:dyDescent="0.2">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row>
    <row r="68" spans="1:194" hidden="1" x14ac:dyDescent="0.2">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row>
  </sheetData>
  <customSheetViews>
    <customSheetView guid="{B50381DA-06DA-4286-99A4-CB6DE67AD1EB}" scale="90" showGridLines="0" zeroValues="0" state="hidden">
      <pane xSplit="1" ySplit="2" topLeftCell="B3" activePane="bottomRight" state="frozen"/>
      <selection pane="bottomRight" activeCell="C3" sqref="C3:D3"/>
    </customSheetView>
  </customSheetViews>
  <phoneticPr fontId="0" type="noConversion"/>
  <pageMargins left="0.35433070866141736" right="0.15748031496062992" top="0.39370078740157483" bottom="0.35433070866141736" header="0.47244094488188981" footer="0.19685039370078741"/>
  <pageSetup paperSize="9" scale="65" orientation="portrait"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tabColor indexed="34"/>
  </sheetPr>
  <dimension ref="A1:C555"/>
  <sheetViews>
    <sheetView workbookViewId="0">
      <selection activeCell="B30" sqref="B30"/>
    </sheetView>
  </sheetViews>
  <sheetFormatPr defaultColWidth="0" defaultRowHeight="12.75" x14ac:dyDescent="0.2"/>
  <cols>
    <col min="1" max="1" width="14.140625" customWidth="1"/>
    <col min="2" max="2" width="56.28515625" customWidth="1"/>
  </cols>
  <sheetData>
    <row r="1" spans="1:2" ht="13.5" thickBot="1" x14ac:dyDescent="0.25"/>
    <row r="2" spans="1:2" ht="18" customHeight="1" thickBot="1" x14ac:dyDescent="0.25">
      <c r="A2" s="569" t="s">
        <v>156</v>
      </c>
      <c r="B2" s="570"/>
    </row>
    <row r="3" spans="1:2" x14ac:dyDescent="0.2">
      <c r="B3" s="38"/>
    </row>
    <row r="4" spans="1:2" x14ac:dyDescent="0.2">
      <c r="A4" t="b">
        <v>1</v>
      </c>
      <c r="B4" s="38" t="s">
        <v>178</v>
      </c>
    </row>
    <row r="5" spans="1:2" x14ac:dyDescent="0.2">
      <c r="A5" t="b">
        <v>0</v>
      </c>
      <c r="B5" s="38"/>
    </row>
    <row r="6" spans="1:2" x14ac:dyDescent="0.2">
      <c r="A6" t="b">
        <v>1</v>
      </c>
      <c r="B6" s="38" t="s">
        <v>178</v>
      </c>
    </row>
    <row r="7" spans="1:2" x14ac:dyDescent="0.2">
      <c r="A7" t="b">
        <v>0</v>
      </c>
      <c r="B7" s="38"/>
    </row>
    <row r="8" spans="1:2" x14ac:dyDescent="0.2">
      <c r="A8" t="b">
        <v>1</v>
      </c>
      <c r="B8" s="38" t="s">
        <v>178</v>
      </c>
    </row>
    <row r="9" spans="1:2" x14ac:dyDescent="0.2">
      <c r="A9" t="b">
        <v>0</v>
      </c>
      <c r="B9" s="38"/>
    </row>
    <row r="10" spans="1:2" x14ac:dyDescent="0.2">
      <c r="A10" t="b">
        <v>1</v>
      </c>
      <c r="B10" s="38" t="s">
        <v>178</v>
      </c>
    </row>
    <row r="11" spans="1:2" x14ac:dyDescent="0.2">
      <c r="A11" t="b">
        <v>0</v>
      </c>
      <c r="B11" s="38"/>
    </row>
    <row r="12" spans="1:2" x14ac:dyDescent="0.2">
      <c r="A12" t="b">
        <v>1</v>
      </c>
      <c r="B12" s="38" t="s">
        <v>178</v>
      </c>
    </row>
    <row r="13" spans="1:2" x14ac:dyDescent="0.2">
      <c r="A13" t="b">
        <v>0</v>
      </c>
      <c r="B13" s="38"/>
    </row>
    <row r="14" spans="1:2" x14ac:dyDescent="0.2">
      <c r="A14" t="b">
        <v>1</v>
      </c>
      <c r="B14" s="38" t="s">
        <v>178</v>
      </c>
    </row>
    <row r="15" spans="1:2" x14ac:dyDescent="0.2">
      <c r="A15" t="b">
        <v>0</v>
      </c>
      <c r="B15" s="38"/>
    </row>
    <row r="16" spans="1:2" x14ac:dyDescent="0.2">
      <c r="A16" t="b">
        <v>1</v>
      </c>
      <c r="B16" s="38" t="s">
        <v>188</v>
      </c>
    </row>
    <row r="17" spans="1:2" x14ac:dyDescent="0.2">
      <c r="A17" t="b">
        <v>0</v>
      </c>
      <c r="B17" s="38"/>
    </row>
    <row r="18" spans="1:2" x14ac:dyDescent="0.2">
      <c r="A18" t="b">
        <v>1</v>
      </c>
      <c r="B18" s="38" t="s">
        <v>188</v>
      </c>
    </row>
    <row r="19" spans="1:2" x14ac:dyDescent="0.2">
      <c r="A19" t="b">
        <v>0</v>
      </c>
      <c r="B19" s="38"/>
    </row>
    <row r="20" spans="1:2" x14ac:dyDescent="0.2">
      <c r="A20" t="b">
        <v>1</v>
      </c>
      <c r="B20" s="38" t="s">
        <v>188</v>
      </c>
    </row>
    <row r="21" spans="1:2" x14ac:dyDescent="0.2">
      <c r="A21" t="b">
        <v>0</v>
      </c>
      <c r="B21" s="38"/>
    </row>
    <row r="22" spans="1:2" x14ac:dyDescent="0.2">
      <c r="A22" t="b">
        <v>1</v>
      </c>
      <c r="B22" s="38" t="s">
        <v>188</v>
      </c>
    </row>
    <row r="23" spans="1:2" x14ac:dyDescent="0.2">
      <c r="A23" t="b">
        <v>0</v>
      </c>
      <c r="B23" s="38"/>
    </row>
    <row r="24" spans="1:2" x14ac:dyDescent="0.2">
      <c r="A24" t="b">
        <v>1</v>
      </c>
      <c r="B24" s="38" t="s">
        <v>188</v>
      </c>
    </row>
    <row r="25" spans="1:2" x14ac:dyDescent="0.2">
      <c r="A25" t="b">
        <v>0</v>
      </c>
      <c r="B25" s="38"/>
    </row>
    <row r="26" spans="1:2" x14ac:dyDescent="0.2">
      <c r="A26" t="b">
        <v>1</v>
      </c>
      <c r="B26" s="38" t="s">
        <v>188</v>
      </c>
    </row>
    <row r="27" spans="1:2" x14ac:dyDescent="0.2">
      <c r="A27" t="b">
        <v>0</v>
      </c>
      <c r="B27" s="38"/>
    </row>
    <row r="28" spans="1:2" x14ac:dyDescent="0.2">
      <c r="A28" t="b">
        <v>1</v>
      </c>
      <c r="B28" s="38" t="s">
        <v>533</v>
      </c>
    </row>
    <row r="29" spans="1:2" x14ac:dyDescent="0.2">
      <c r="A29" t="b">
        <v>0</v>
      </c>
      <c r="B29" s="38"/>
    </row>
    <row r="30" spans="1:2" x14ac:dyDescent="0.2">
      <c r="A30" t="b">
        <v>1</v>
      </c>
      <c r="B30" s="38" t="s">
        <v>533</v>
      </c>
    </row>
    <row r="31" spans="1:2" x14ac:dyDescent="0.2">
      <c r="A31" t="b">
        <v>0</v>
      </c>
      <c r="B31" s="38"/>
    </row>
    <row r="32" spans="1:2" x14ac:dyDescent="0.2">
      <c r="A32" t="b">
        <v>1</v>
      </c>
      <c r="B32" s="38" t="s">
        <v>533</v>
      </c>
    </row>
    <row r="33" spans="1:2" x14ac:dyDescent="0.2">
      <c r="A33" t="b">
        <v>0</v>
      </c>
      <c r="B33" s="38"/>
    </row>
    <row r="34" spans="1:2" x14ac:dyDescent="0.2">
      <c r="A34" t="b">
        <v>1</v>
      </c>
      <c r="B34" s="38" t="s">
        <v>533</v>
      </c>
    </row>
    <row r="35" spans="1:2" x14ac:dyDescent="0.2">
      <c r="A35" t="b">
        <v>0</v>
      </c>
      <c r="B35" s="38"/>
    </row>
    <row r="36" spans="1:2" x14ac:dyDescent="0.2">
      <c r="A36" t="b">
        <v>1</v>
      </c>
      <c r="B36" s="38" t="s">
        <v>533</v>
      </c>
    </row>
    <row r="37" spans="1:2" x14ac:dyDescent="0.2">
      <c r="A37" t="b">
        <v>0</v>
      </c>
      <c r="B37" s="38"/>
    </row>
    <row r="38" spans="1:2" x14ac:dyDescent="0.2">
      <c r="A38" t="b">
        <v>1</v>
      </c>
      <c r="B38" s="38" t="s">
        <v>533</v>
      </c>
    </row>
    <row r="39" spans="1:2" x14ac:dyDescent="0.2">
      <c r="A39" t="b">
        <v>0</v>
      </c>
      <c r="B39" s="38"/>
    </row>
    <row r="40" spans="1:2" x14ac:dyDescent="0.2">
      <c r="A40" t="b">
        <v>1</v>
      </c>
      <c r="B40" s="38" t="s">
        <v>534</v>
      </c>
    </row>
    <row r="41" spans="1:2" x14ac:dyDescent="0.2">
      <c r="A41" t="b">
        <v>0</v>
      </c>
      <c r="B41" s="38"/>
    </row>
    <row r="42" spans="1:2" x14ac:dyDescent="0.2">
      <c r="A42" t="b">
        <v>1</v>
      </c>
      <c r="B42" s="38" t="s">
        <v>534</v>
      </c>
    </row>
    <row r="43" spans="1:2" x14ac:dyDescent="0.2">
      <c r="A43" t="b">
        <v>0</v>
      </c>
      <c r="B43" s="38"/>
    </row>
    <row r="44" spans="1:2" x14ac:dyDescent="0.2">
      <c r="A44" t="b">
        <v>1</v>
      </c>
      <c r="B44" s="98" t="s">
        <v>534</v>
      </c>
    </row>
    <row r="45" spans="1:2" x14ac:dyDescent="0.2">
      <c r="A45" t="b">
        <v>0</v>
      </c>
      <c r="B45" s="38"/>
    </row>
    <row r="46" spans="1:2" x14ac:dyDescent="0.2">
      <c r="A46" t="b">
        <v>1</v>
      </c>
      <c r="B46" s="98" t="s">
        <v>534</v>
      </c>
    </row>
    <row r="47" spans="1:2" x14ac:dyDescent="0.2">
      <c r="A47" t="b">
        <v>0</v>
      </c>
      <c r="B47" s="38"/>
    </row>
    <row r="48" spans="1:2" x14ac:dyDescent="0.2">
      <c r="A48" t="b">
        <v>1</v>
      </c>
      <c r="B48" s="98" t="s">
        <v>534</v>
      </c>
    </row>
    <row r="49" spans="1:2" x14ac:dyDescent="0.2">
      <c r="A49" t="b">
        <v>0</v>
      </c>
      <c r="B49" s="37"/>
    </row>
    <row r="50" spans="1:2" x14ac:dyDescent="0.2">
      <c r="A50" t="b">
        <v>1</v>
      </c>
      <c r="B50" s="98" t="s">
        <v>534</v>
      </c>
    </row>
    <row r="51" spans="1:2" x14ac:dyDescent="0.2">
      <c r="A51" t="b">
        <v>0</v>
      </c>
      <c r="B51" s="38"/>
    </row>
    <row r="52" spans="1:2" x14ac:dyDescent="0.2">
      <c r="A52" t="b">
        <v>1</v>
      </c>
      <c r="B52" s="98" t="s">
        <v>314</v>
      </c>
    </row>
    <row r="53" spans="1:2" x14ac:dyDescent="0.2">
      <c r="A53" t="b">
        <v>0</v>
      </c>
      <c r="B53" s="38"/>
    </row>
    <row r="54" spans="1:2" x14ac:dyDescent="0.2">
      <c r="A54" t="b">
        <v>1</v>
      </c>
      <c r="B54" s="98" t="s">
        <v>314</v>
      </c>
    </row>
    <row r="55" spans="1:2" x14ac:dyDescent="0.2">
      <c r="A55" t="b">
        <v>0</v>
      </c>
      <c r="B55" s="38"/>
    </row>
    <row r="56" spans="1:2" x14ac:dyDescent="0.2">
      <c r="A56" t="b">
        <v>1</v>
      </c>
      <c r="B56" s="98" t="s">
        <v>314</v>
      </c>
    </row>
    <row r="57" spans="1:2" x14ac:dyDescent="0.2">
      <c r="A57" t="b">
        <v>0</v>
      </c>
      <c r="B57" s="38"/>
    </row>
    <row r="58" spans="1:2" x14ac:dyDescent="0.2">
      <c r="A58" t="b">
        <v>1</v>
      </c>
      <c r="B58" s="98" t="s">
        <v>314</v>
      </c>
    </row>
    <row r="59" spans="1:2" x14ac:dyDescent="0.2">
      <c r="A59" t="b">
        <v>0</v>
      </c>
      <c r="B59" s="38"/>
    </row>
    <row r="60" spans="1:2" x14ac:dyDescent="0.2">
      <c r="A60" t="b">
        <v>1</v>
      </c>
      <c r="B60" s="98" t="s">
        <v>314</v>
      </c>
    </row>
    <row r="61" spans="1:2" x14ac:dyDescent="0.2">
      <c r="A61" t="b">
        <v>0</v>
      </c>
      <c r="B61" s="38"/>
    </row>
    <row r="62" spans="1:2" x14ac:dyDescent="0.2">
      <c r="A62" t="b">
        <v>1</v>
      </c>
      <c r="B62" s="98" t="s">
        <v>314</v>
      </c>
    </row>
    <row r="63" spans="1:2" x14ac:dyDescent="0.2">
      <c r="A63" t="b">
        <v>0</v>
      </c>
      <c r="B63" s="38"/>
    </row>
    <row r="64" spans="1:2" x14ac:dyDescent="0.2">
      <c r="A64" t="b">
        <v>1</v>
      </c>
      <c r="B64" s="98" t="s">
        <v>186</v>
      </c>
    </row>
    <row r="65" spans="1:3" x14ac:dyDescent="0.2">
      <c r="A65" t="b">
        <v>0</v>
      </c>
      <c r="B65" s="38"/>
      <c r="C65" t="s">
        <v>6</v>
      </c>
    </row>
    <row r="66" spans="1:3" x14ac:dyDescent="0.2">
      <c r="A66" t="b">
        <v>1</v>
      </c>
      <c r="B66" s="98" t="s">
        <v>186</v>
      </c>
    </row>
    <row r="67" spans="1:3" x14ac:dyDescent="0.2">
      <c r="A67" t="b">
        <v>0</v>
      </c>
      <c r="B67" s="38"/>
    </row>
    <row r="68" spans="1:3" x14ac:dyDescent="0.2">
      <c r="A68" t="b">
        <v>1</v>
      </c>
      <c r="B68" s="98" t="s">
        <v>186</v>
      </c>
    </row>
    <row r="69" spans="1:3" x14ac:dyDescent="0.2">
      <c r="A69" t="b">
        <v>0</v>
      </c>
      <c r="B69" s="38"/>
    </row>
    <row r="70" spans="1:3" x14ac:dyDescent="0.2">
      <c r="A70" t="b">
        <v>1</v>
      </c>
      <c r="B70" s="98" t="s">
        <v>186</v>
      </c>
      <c r="C70" t="s">
        <v>6</v>
      </c>
    </row>
    <row r="71" spans="1:3" x14ac:dyDescent="0.2">
      <c r="A71" t="b">
        <v>0</v>
      </c>
      <c r="B71" s="38"/>
    </row>
    <row r="72" spans="1:3" x14ac:dyDescent="0.2">
      <c r="A72" t="b">
        <v>1</v>
      </c>
      <c r="B72" s="98" t="s">
        <v>186</v>
      </c>
    </row>
    <row r="73" spans="1:3" x14ac:dyDescent="0.2">
      <c r="A73" t="b">
        <v>0</v>
      </c>
      <c r="B73" s="37"/>
    </row>
    <row r="74" spans="1:3" x14ac:dyDescent="0.2">
      <c r="A74" t="b">
        <v>1</v>
      </c>
      <c r="B74" s="98" t="s">
        <v>186</v>
      </c>
    </row>
    <row r="75" spans="1:3" x14ac:dyDescent="0.2">
      <c r="A75" t="b">
        <v>0</v>
      </c>
      <c r="B75" s="38"/>
    </row>
    <row r="76" spans="1:3" x14ac:dyDescent="0.2">
      <c r="A76" t="b">
        <v>1</v>
      </c>
      <c r="B76" s="98" t="s">
        <v>535</v>
      </c>
    </row>
    <row r="77" spans="1:3" x14ac:dyDescent="0.2">
      <c r="A77" t="b">
        <v>0</v>
      </c>
      <c r="B77" s="38"/>
    </row>
    <row r="78" spans="1:3" x14ac:dyDescent="0.2">
      <c r="A78" t="b">
        <v>1</v>
      </c>
      <c r="B78" s="98" t="s">
        <v>535</v>
      </c>
    </row>
    <row r="79" spans="1:3" x14ac:dyDescent="0.2">
      <c r="A79" t="b">
        <v>0</v>
      </c>
      <c r="B79" s="38"/>
    </row>
    <row r="80" spans="1:3" x14ac:dyDescent="0.2">
      <c r="A80" t="b">
        <v>1</v>
      </c>
      <c r="B80" s="98" t="s">
        <v>535</v>
      </c>
    </row>
    <row r="81" spans="1:2" x14ac:dyDescent="0.2">
      <c r="A81" t="b">
        <v>0</v>
      </c>
      <c r="B81" s="38"/>
    </row>
    <row r="82" spans="1:2" x14ac:dyDescent="0.2">
      <c r="A82" t="b">
        <v>1</v>
      </c>
      <c r="B82" s="98" t="s">
        <v>535</v>
      </c>
    </row>
    <row r="83" spans="1:2" x14ac:dyDescent="0.2">
      <c r="A83" t="b">
        <v>0</v>
      </c>
      <c r="B83" s="38"/>
    </row>
    <row r="84" spans="1:2" x14ac:dyDescent="0.2">
      <c r="A84" t="b">
        <v>1</v>
      </c>
      <c r="B84" s="98" t="s">
        <v>535</v>
      </c>
    </row>
    <row r="85" spans="1:2" x14ac:dyDescent="0.2">
      <c r="A85" t="b">
        <v>0</v>
      </c>
      <c r="B85" s="38"/>
    </row>
    <row r="86" spans="1:2" x14ac:dyDescent="0.2">
      <c r="A86" t="b">
        <v>1</v>
      </c>
      <c r="B86" s="98" t="s">
        <v>535</v>
      </c>
    </row>
    <row r="87" spans="1:2" x14ac:dyDescent="0.2">
      <c r="A87" t="b">
        <v>0</v>
      </c>
      <c r="B87" s="38"/>
    </row>
    <row r="88" spans="1:2" x14ac:dyDescent="0.2">
      <c r="A88" t="b">
        <v>1</v>
      </c>
      <c r="B88" s="98" t="s">
        <v>536</v>
      </c>
    </row>
    <row r="89" spans="1:2" x14ac:dyDescent="0.2">
      <c r="A89" t="b">
        <v>0</v>
      </c>
      <c r="B89" s="38"/>
    </row>
    <row r="90" spans="1:2" x14ac:dyDescent="0.2">
      <c r="A90" t="b">
        <v>1</v>
      </c>
      <c r="B90" s="98" t="s">
        <v>536</v>
      </c>
    </row>
    <row r="91" spans="1:2" x14ac:dyDescent="0.2">
      <c r="A91" t="b">
        <v>0</v>
      </c>
      <c r="B91" s="38"/>
    </row>
    <row r="92" spans="1:2" x14ac:dyDescent="0.2">
      <c r="A92" t="b">
        <v>1</v>
      </c>
      <c r="B92" s="98" t="s">
        <v>536</v>
      </c>
    </row>
    <row r="93" spans="1:2" x14ac:dyDescent="0.2">
      <c r="A93" t="b">
        <v>0</v>
      </c>
      <c r="B93" s="38"/>
    </row>
    <row r="94" spans="1:2" x14ac:dyDescent="0.2">
      <c r="A94" t="b">
        <v>1</v>
      </c>
      <c r="B94" s="98" t="s">
        <v>536</v>
      </c>
    </row>
    <row r="95" spans="1:2" x14ac:dyDescent="0.2">
      <c r="A95" t="b">
        <v>0</v>
      </c>
      <c r="B95" s="37"/>
    </row>
    <row r="96" spans="1:2" x14ac:dyDescent="0.2">
      <c r="A96" t="b">
        <v>1</v>
      </c>
      <c r="B96" s="98" t="s">
        <v>536</v>
      </c>
    </row>
    <row r="97" spans="1:2" x14ac:dyDescent="0.2">
      <c r="A97" t="b">
        <v>0</v>
      </c>
      <c r="B97" s="37"/>
    </row>
    <row r="98" spans="1:2" x14ac:dyDescent="0.2">
      <c r="A98" t="b">
        <v>1</v>
      </c>
      <c r="B98" s="98" t="s">
        <v>536</v>
      </c>
    </row>
    <row r="99" spans="1:2" x14ac:dyDescent="0.2">
      <c r="A99" t="b">
        <v>0</v>
      </c>
      <c r="B99" s="37"/>
    </row>
    <row r="100" spans="1:2" x14ac:dyDescent="0.2">
      <c r="A100" t="b">
        <v>1</v>
      </c>
      <c r="B100" s="98" t="s">
        <v>537</v>
      </c>
    </row>
    <row r="101" spans="1:2" x14ac:dyDescent="0.2">
      <c r="A101" t="b">
        <v>0</v>
      </c>
      <c r="B101" s="37"/>
    </row>
    <row r="102" spans="1:2" x14ac:dyDescent="0.2">
      <c r="A102" t="b">
        <v>1</v>
      </c>
      <c r="B102" s="98" t="s">
        <v>537</v>
      </c>
    </row>
    <row r="103" spans="1:2" x14ac:dyDescent="0.2">
      <c r="A103" t="b">
        <v>0</v>
      </c>
      <c r="B103" s="37"/>
    </row>
    <row r="104" spans="1:2" x14ac:dyDescent="0.2">
      <c r="A104" t="b">
        <v>1</v>
      </c>
      <c r="B104" s="98" t="s">
        <v>537</v>
      </c>
    </row>
    <row r="105" spans="1:2" x14ac:dyDescent="0.2">
      <c r="A105" t="b">
        <v>0</v>
      </c>
      <c r="B105" s="37"/>
    </row>
    <row r="106" spans="1:2" x14ac:dyDescent="0.2">
      <c r="A106" t="b">
        <v>1</v>
      </c>
      <c r="B106" s="98" t="s">
        <v>537</v>
      </c>
    </row>
    <row r="107" spans="1:2" x14ac:dyDescent="0.2">
      <c r="A107" t="b">
        <v>0</v>
      </c>
      <c r="B107" s="37"/>
    </row>
    <row r="108" spans="1:2" x14ac:dyDescent="0.2">
      <c r="A108" t="b">
        <v>1</v>
      </c>
      <c r="B108" s="98" t="s">
        <v>537</v>
      </c>
    </row>
    <row r="109" spans="1:2" x14ac:dyDescent="0.2">
      <c r="A109" t="b">
        <v>0</v>
      </c>
      <c r="B109" s="37"/>
    </row>
    <row r="110" spans="1:2" x14ac:dyDescent="0.2">
      <c r="A110" t="b">
        <v>1</v>
      </c>
      <c r="B110" s="98" t="s">
        <v>537</v>
      </c>
    </row>
    <row r="111" spans="1:2" x14ac:dyDescent="0.2">
      <c r="A111" t="b">
        <v>0</v>
      </c>
      <c r="B111" s="37"/>
    </row>
    <row r="112" spans="1:2" x14ac:dyDescent="0.2">
      <c r="A112" t="b">
        <v>1</v>
      </c>
      <c r="B112" s="98" t="s">
        <v>538</v>
      </c>
    </row>
    <row r="113" spans="1:2" x14ac:dyDescent="0.2">
      <c r="A113" t="b">
        <v>0</v>
      </c>
      <c r="B113" s="37"/>
    </row>
    <row r="114" spans="1:2" x14ac:dyDescent="0.2">
      <c r="A114" t="b">
        <v>1</v>
      </c>
      <c r="B114" s="98" t="s">
        <v>538</v>
      </c>
    </row>
    <row r="115" spans="1:2" x14ac:dyDescent="0.2">
      <c r="A115" t="b">
        <v>0</v>
      </c>
      <c r="B115" s="37"/>
    </row>
    <row r="116" spans="1:2" x14ac:dyDescent="0.2">
      <c r="A116" t="b">
        <v>1</v>
      </c>
      <c r="B116" s="98" t="s">
        <v>538</v>
      </c>
    </row>
    <row r="117" spans="1:2" x14ac:dyDescent="0.2">
      <c r="A117" t="b">
        <v>0</v>
      </c>
      <c r="B117" s="37"/>
    </row>
    <row r="118" spans="1:2" x14ac:dyDescent="0.2">
      <c r="A118" t="b">
        <v>1</v>
      </c>
      <c r="B118" s="98" t="s">
        <v>538</v>
      </c>
    </row>
    <row r="119" spans="1:2" x14ac:dyDescent="0.2">
      <c r="A119" t="b">
        <v>0</v>
      </c>
      <c r="B119" s="37"/>
    </row>
    <row r="120" spans="1:2" x14ac:dyDescent="0.2">
      <c r="A120" t="b">
        <v>1</v>
      </c>
      <c r="B120" s="98" t="s">
        <v>538</v>
      </c>
    </row>
    <row r="121" spans="1:2" x14ac:dyDescent="0.2">
      <c r="A121" t="b">
        <v>0</v>
      </c>
      <c r="B121" s="37"/>
    </row>
    <row r="122" spans="1:2" x14ac:dyDescent="0.2">
      <c r="A122" t="b">
        <v>1</v>
      </c>
      <c r="B122" s="98" t="s">
        <v>538</v>
      </c>
    </row>
    <row r="123" spans="1:2" x14ac:dyDescent="0.2">
      <c r="A123" t="b">
        <v>0</v>
      </c>
      <c r="B123" s="37"/>
    </row>
    <row r="124" spans="1:2" x14ac:dyDescent="0.2">
      <c r="A124" t="b">
        <v>1</v>
      </c>
      <c r="B124" s="98" t="s">
        <v>187</v>
      </c>
    </row>
    <row r="125" spans="1:2" x14ac:dyDescent="0.2">
      <c r="A125" t="b">
        <v>0</v>
      </c>
      <c r="B125" s="37"/>
    </row>
    <row r="126" spans="1:2" x14ac:dyDescent="0.2">
      <c r="A126" t="b">
        <v>1</v>
      </c>
      <c r="B126" s="98" t="s">
        <v>187</v>
      </c>
    </row>
    <row r="127" spans="1:2" x14ac:dyDescent="0.2">
      <c r="A127" t="b">
        <v>0</v>
      </c>
      <c r="B127" s="37"/>
    </row>
    <row r="128" spans="1:2" x14ac:dyDescent="0.2">
      <c r="A128" t="b">
        <v>1</v>
      </c>
      <c r="B128" s="98" t="s">
        <v>187</v>
      </c>
    </row>
    <row r="129" spans="1:2" x14ac:dyDescent="0.2">
      <c r="A129" t="b">
        <v>0</v>
      </c>
      <c r="B129" s="37"/>
    </row>
    <row r="130" spans="1:2" x14ac:dyDescent="0.2">
      <c r="A130" t="b">
        <v>1</v>
      </c>
      <c r="B130" s="98" t="s">
        <v>187</v>
      </c>
    </row>
    <row r="131" spans="1:2" x14ac:dyDescent="0.2">
      <c r="A131" t="b">
        <v>0</v>
      </c>
      <c r="B131" s="37"/>
    </row>
    <row r="132" spans="1:2" x14ac:dyDescent="0.2">
      <c r="A132" t="b">
        <v>1</v>
      </c>
      <c r="B132" s="98" t="s">
        <v>187</v>
      </c>
    </row>
    <row r="133" spans="1:2" x14ac:dyDescent="0.2">
      <c r="A133" t="b">
        <v>0</v>
      </c>
      <c r="B133" s="37"/>
    </row>
    <row r="134" spans="1:2" x14ac:dyDescent="0.2">
      <c r="A134" t="b">
        <v>1</v>
      </c>
      <c r="B134" s="98" t="s">
        <v>187</v>
      </c>
    </row>
    <row r="135" spans="1:2" x14ac:dyDescent="0.2">
      <c r="A135" t="b">
        <v>0</v>
      </c>
      <c r="B135" s="37"/>
    </row>
    <row r="136" spans="1:2" x14ac:dyDescent="0.2">
      <c r="A136" t="b">
        <v>1</v>
      </c>
      <c r="B136" s="98" t="s">
        <v>539</v>
      </c>
    </row>
    <row r="137" spans="1:2" x14ac:dyDescent="0.2">
      <c r="A137" t="b">
        <v>0</v>
      </c>
      <c r="B137" s="37"/>
    </row>
    <row r="138" spans="1:2" x14ac:dyDescent="0.2">
      <c r="A138" t="b">
        <v>1</v>
      </c>
      <c r="B138" s="98" t="s">
        <v>539</v>
      </c>
    </row>
    <row r="139" spans="1:2" x14ac:dyDescent="0.2">
      <c r="A139" t="b">
        <v>0</v>
      </c>
      <c r="B139" s="37"/>
    </row>
    <row r="140" spans="1:2" x14ac:dyDescent="0.2">
      <c r="A140" t="b">
        <v>1</v>
      </c>
      <c r="B140" s="98" t="s">
        <v>539</v>
      </c>
    </row>
    <row r="141" spans="1:2" x14ac:dyDescent="0.2">
      <c r="A141" t="b">
        <v>0</v>
      </c>
      <c r="B141" s="37"/>
    </row>
    <row r="142" spans="1:2" x14ac:dyDescent="0.2">
      <c r="A142" t="b">
        <v>1</v>
      </c>
      <c r="B142" s="98" t="s">
        <v>539</v>
      </c>
    </row>
    <row r="143" spans="1:2" x14ac:dyDescent="0.2">
      <c r="A143" t="b">
        <v>0</v>
      </c>
      <c r="B143" s="37"/>
    </row>
    <row r="144" spans="1:2" x14ac:dyDescent="0.2">
      <c r="A144" t="b">
        <v>1</v>
      </c>
      <c r="B144" s="98" t="s">
        <v>539</v>
      </c>
    </row>
    <row r="145" spans="1:2" x14ac:dyDescent="0.2">
      <c r="A145" t="b">
        <v>0</v>
      </c>
      <c r="B145" s="37"/>
    </row>
    <row r="146" spans="1:2" x14ac:dyDescent="0.2">
      <c r="A146" t="b">
        <v>1</v>
      </c>
      <c r="B146" s="98" t="s">
        <v>539</v>
      </c>
    </row>
    <row r="147" spans="1:2" x14ac:dyDescent="0.2">
      <c r="A147" t="b">
        <v>0</v>
      </c>
      <c r="B147" s="37"/>
    </row>
    <row r="148" spans="1:2" x14ac:dyDescent="0.2">
      <c r="A148" t="b">
        <v>1</v>
      </c>
      <c r="B148" s="98" t="s">
        <v>177</v>
      </c>
    </row>
    <row r="149" spans="1:2" x14ac:dyDescent="0.2">
      <c r="A149" t="b">
        <v>0</v>
      </c>
      <c r="B149" s="37"/>
    </row>
    <row r="150" spans="1:2" x14ac:dyDescent="0.2">
      <c r="A150" t="b">
        <v>1</v>
      </c>
      <c r="B150" s="98" t="s">
        <v>177</v>
      </c>
    </row>
    <row r="151" spans="1:2" x14ac:dyDescent="0.2">
      <c r="A151" t="b">
        <v>0</v>
      </c>
      <c r="B151" s="37"/>
    </row>
    <row r="152" spans="1:2" x14ac:dyDescent="0.2">
      <c r="A152" t="b">
        <v>1</v>
      </c>
      <c r="B152" s="98" t="s">
        <v>177</v>
      </c>
    </row>
    <row r="153" spans="1:2" x14ac:dyDescent="0.2">
      <c r="A153" t="b">
        <v>0</v>
      </c>
      <c r="B153" s="37"/>
    </row>
    <row r="154" spans="1:2" x14ac:dyDescent="0.2">
      <c r="A154" t="b">
        <v>1</v>
      </c>
      <c r="B154" s="98" t="s">
        <v>177</v>
      </c>
    </row>
    <row r="155" spans="1:2" x14ac:dyDescent="0.2">
      <c r="A155" t="b">
        <v>0</v>
      </c>
      <c r="B155" s="37"/>
    </row>
    <row r="156" spans="1:2" x14ac:dyDescent="0.2">
      <c r="A156" t="b">
        <v>1</v>
      </c>
      <c r="B156" s="98" t="s">
        <v>177</v>
      </c>
    </row>
    <row r="157" spans="1:2" x14ac:dyDescent="0.2">
      <c r="A157" t="b">
        <v>0</v>
      </c>
      <c r="B157" s="37"/>
    </row>
    <row r="158" spans="1:2" x14ac:dyDescent="0.2">
      <c r="A158" t="b">
        <v>1</v>
      </c>
      <c r="B158" s="98" t="s">
        <v>177</v>
      </c>
    </row>
    <row r="159" spans="1:2" x14ac:dyDescent="0.2">
      <c r="A159" t="b">
        <v>0</v>
      </c>
      <c r="B159" s="37"/>
    </row>
    <row r="160" spans="1:2" x14ac:dyDescent="0.2">
      <c r="A160" t="b">
        <v>1</v>
      </c>
      <c r="B160" s="98" t="s">
        <v>189</v>
      </c>
    </row>
    <row r="161" spans="1:2" x14ac:dyDescent="0.2">
      <c r="A161" t="b">
        <v>0</v>
      </c>
      <c r="B161" s="37"/>
    </row>
    <row r="162" spans="1:2" x14ac:dyDescent="0.2">
      <c r="A162" t="b">
        <v>1</v>
      </c>
      <c r="B162" s="98" t="s">
        <v>189</v>
      </c>
    </row>
    <row r="163" spans="1:2" x14ac:dyDescent="0.2">
      <c r="A163" t="b">
        <v>0</v>
      </c>
      <c r="B163" s="37"/>
    </row>
    <row r="164" spans="1:2" x14ac:dyDescent="0.2">
      <c r="A164" t="b">
        <v>1</v>
      </c>
      <c r="B164" s="98" t="s">
        <v>189</v>
      </c>
    </row>
    <row r="165" spans="1:2" x14ac:dyDescent="0.2">
      <c r="A165" t="b">
        <v>0</v>
      </c>
      <c r="B165" s="37"/>
    </row>
    <row r="166" spans="1:2" x14ac:dyDescent="0.2">
      <c r="A166" t="b">
        <v>1</v>
      </c>
      <c r="B166" s="98" t="s">
        <v>189</v>
      </c>
    </row>
    <row r="167" spans="1:2" x14ac:dyDescent="0.2">
      <c r="A167" t="b">
        <v>0</v>
      </c>
      <c r="B167" s="37"/>
    </row>
    <row r="168" spans="1:2" x14ac:dyDescent="0.2">
      <c r="A168" t="b">
        <v>1</v>
      </c>
      <c r="B168" s="98" t="s">
        <v>189</v>
      </c>
    </row>
    <row r="169" spans="1:2" x14ac:dyDescent="0.2">
      <c r="A169" t="b">
        <v>0</v>
      </c>
      <c r="B169" s="37"/>
    </row>
    <row r="170" spans="1:2" x14ac:dyDescent="0.2">
      <c r="A170" t="b">
        <v>1</v>
      </c>
      <c r="B170" s="98" t="s">
        <v>189</v>
      </c>
    </row>
    <row r="171" spans="1:2" x14ac:dyDescent="0.2">
      <c r="A171" t="b">
        <v>0</v>
      </c>
      <c r="B171" s="37"/>
    </row>
    <row r="172" spans="1:2" x14ac:dyDescent="0.2">
      <c r="A172" t="b">
        <v>1</v>
      </c>
      <c r="B172" s="98" t="s">
        <v>179</v>
      </c>
    </row>
    <row r="173" spans="1:2" x14ac:dyDescent="0.2">
      <c r="A173" t="b">
        <v>0</v>
      </c>
      <c r="B173" s="37"/>
    </row>
    <row r="174" spans="1:2" x14ac:dyDescent="0.2">
      <c r="A174" t="b">
        <v>1</v>
      </c>
      <c r="B174" s="98" t="s">
        <v>179</v>
      </c>
    </row>
    <row r="175" spans="1:2" x14ac:dyDescent="0.2">
      <c r="A175" t="b">
        <v>0</v>
      </c>
      <c r="B175" s="37"/>
    </row>
    <row r="176" spans="1:2" x14ac:dyDescent="0.2">
      <c r="A176" t="b">
        <v>1</v>
      </c>
      <c r="B176" s="98" t="s">
        <v>179</v>
      </c>
    </row>
    <row r="177" spans="1:2" x14ac:dyDescent="0.2">
      <c r="A177" t="b">
        <v>0</v>
      </c>
      <c r="B177" s="37"/>
    </row>
    <row r="178" spans="1:2" x14ac:dyDescent="0.2">
      <c r="A178" t="b">
        <v>1</v>
      </c>
      <c r="B178" s="98" t="s">
        <v>179</v>
      </c>
    </row>
    <row r="179" spans="1:2" x14ac:dyDescent="0.2">
      <c r="A179" t="b">
        <v>0</v>
      </c>
      <c r="B179" s="37"/>
    </row>
    <row r="180" spans="1:2" x14ac:dyDescent="0.2">
      <c r="A180" t="b">
        <v>1</v>
      </c>
      <c r="B180" s="98" t="s">
        <v>179</v>
      </c>
    </row>
    <row r="181" spans="1:2" x14ac:dyDescent="0.2">
      <c r="A181" t="b">
        <v>0</v>
      </c>
      <c r="B181" s="37"/>
    </row>
    <row r="182" spans="1:2" x14ac:dyDescent="0.2">
      <c r="A182" t="b">
        <v>1</v>
      </c>
      <c r="B182" s="98" t="s">
        <v>179</v>
      </c>
    </row>
    <row r="183" spans="1:2" x14ac:dyDescent="0.2">
      <c r="A183" t="b">
        <v>0</v>
      </c>
      <c r="B183" s="37"/>
    </row>
    <row r="184" spans="1:2" x14ac:dyDescent="0.2">
      <c r="A184" t="b">
        <v>1</v>
      </c>
      <c r="B184" s="98" t="s">
        <v>540</v>
      </c>
    </row>
    <row r="185" spans="1:2" x14ac:dyDescent="0.2">
      <c r="A185" t="b">
        <v>0</v>
      </c>
      <c r="B185" s="37"/>
    </row>
    <row r="186" spans="1:2" x14ac:dyDescent="0.2">
      <c r="A186" t="b">
        <v>1</v>
      </c>
      <c r="B186" s="98" t="s">
        <v>540</v>
      </c>
    </row>
    <row r="187" spans="1:2" x14ac:dyDescent="0.2">
      <c r="A187" t="b">
        <v>0</v>
      </c>
      <c r="B187" s="37"/>
    </row>
    <row r="188" spans="1:2" x14ac:dyDescent="0.2">
      <c r="A188" t="b">
        <v>1</v>
      </c>
      <c r="B188" s="98" t="s">
        <v>540</v>
      </c>
    </row>
    <row r="189" spans="1:2" x14ac:dyDescent="0.2">
      <c r="A189" t="b">
        <v>0</v>
      </c>
      <c r="B189" s="37"/>
    </row>
    <row r="190" spans="1:2" x14ac:dyDescent="0.2">
      <c r="A190" t="b">
        <v>1</v>
      </c>
      <c r="B190" s="98" t="s">
        <v>540</v>
      </c>
    </row>
    <row r="191" spans="1:2" x14ac:dyDescent="0.2">
      <c r="A191" t="b">
        <v>0</v>
      </c>
      <c r="B191" s="37"/>
    </row>
    <row r="192" spans="1:2" x14ac:dyDescent="0.2">
      <c r="A192" t="b">
        <v>1</v>
      </c>
      <c r="B192" s="98" t="s">
        <v>540</v>
      </c>
    </row>
    <row r="193" spans="1:2" x14ac:dyDescent="0.2">
      <c r="A193" t="b">
        <v>0</v>
      </c>
      <c r="B193" s="37"/>
    </row>
    <row r="194" spans="1:2" x14ac:dyDescent="0.2">
      <c r="A194" t="b">
        <v>1</v>
      </c>
      <c r="B194" s="98" t="s">
        <v>540</v>
      </c>
    </row>
    <row r="195" spans="1:2" x14ac:dyDescent="0.2">
      <c r="A195" t="b">
        <v>0</v>
      </c>
      <c r="B195" s="37"/>
    </row>
    <row r="196" spans="1:2" x14ac:dyDescent="0.2">
      <c r="A196" t="b">
        <v>1</v>
      </c>
      <c r="B196" s="98" t="s">
        <v>180</v>
      </c>
    </row>
    <row r="197" spans="1:2" x14ac:dyDescent="0.2">
      <c r="A197" t="b">
        <v>0</v>
      </c>
      <c r="B197" s="37"/>
    </row>
    <row r="198" spans="1:2" x14ac:dyDescent="0.2">
      <c r="A198" t="b">
        <v>1</v>
      </c>
      <c r="B198" s="98" t="s">
        <v>180</v>
      </c>
    </row>
    <row r="199" spans="1:2" x14ac:dyDescent="0.2">
      <c r="A199" t="b">
        <v>0</v>
      </c>
      <c r="B199" s="37"/>
    </row>
    <row r="200" spans="1:2" x14ac:dyDescent="0.2">
      <c r="A200" t="b">
        <v>1</v>
      </c>
      <c r="B200" s="98" t="s">
        <v>180</v>
      </c>
    </row>
    <row r="201" spans="1:2" x14ac:dyDescent="0.2">
      <c r="A201" t="b">
        <v>0</v>
      </c>
      <c r="B201" s="37"/>
    </row>
    <row r="202" spans="1:2" x14ac:dyDescent="0.2">
      <c r="A202" t="b">
        <v>1</v>
      </c>
      <c r="B202" s="98" t="s">
        <v>180</v>
      </c>
    </row>
    <row r="203" spans="1:2" x14ac:dyDescent="0.2">
      <c r="A203" t="b">
        <v>0</v>
      </c>
      <c r="B203" s="37"/>
    </row>
    <row r="204" spans="1:2" x14ac:dyDescent="0.2">
      <c r="A204" t="b">
        <v>1</v>
      </c>
      <c r="B204" s="98" t="s">
        <v>180</v>
      </c>
    </row>
    <row r="205" spans="1:2" x14ac:dyDescent="0.2">
      <c r="A205" t="b">
        <v>0</v>
      </c>
      <c r="B205" s="37"/>
    </row>
    <row r="206" spans="1:2" x14ac:dyDescent="0.2">
      <c r="A206" t="b">
        <v>1</v>
      </c>
      <c r="B206" s="98" t="s">
        <v>180</v>
      </c>
    </row>
    <row r="207" spans="1:2" x14ac:dyDescent="0.2">
      <c r="A207" t="b">
        <v>0</v>
      </c>
      <c r="B207" s="37"/>
    </row>
    <row r="208" spans="1:2" x14ac:dyDescent="0.2">
      <c r="A208" t="b">
        <v>1</v>
      </c>
      <c r="B208" s="98" t="s">
        <v>541</v>
      </c>
    </row>
    <row r="209" spans="1:2" x14ac:dyDescent="0.2">
      <c r="A209" t="b">
        <v>0</v>
      </c>
      <c r="B209" s="37"/>
    </row>
    <row r="210" spans="1:2" x14ac:dyDescent="0.2">
      <c r="A210" t="b">
        <v>1</v>
      </c>
      <c r="B210" s="98" t="s">
        <v>541</v>
      </c>
    </row>
    <row r="211" spans="1:2" x14ac:dyDescent="0.2">
      <c r="A211" t="b">
        <v>0</v>
      </c>
      <c r="B211" s="37"/>
    </row>
    <row r="212" spans="1:2" x14ac:dyDescent="0.2">
      <c r="A212" t="b">
        <v>1</v>
      </c>
      <c r="B212" s="98" t="s">
        <v>541</v>
      </c>
    </row>
    <row r="213" spans="1:2" x14ac:dyDescent="0.2">
      <c r="A213" t="b">
        <v>0</v>
      </c>
      <c r="B213" s="37"/>
    </row>
    <row r="214" spans="1:2" x14ac:dyDescent="0.2">
      <c r="A214" t="b">
        <v>1</v>
      </c>
      <c r="B214" s="98" t="s">
        <v>541</v>
      </c>
    </row>
    <row r="215" spans="1:2" x14ac:dyDescent="0.2">
      <c r="A215" t="b">
        <v>0</v>
      </c>
      <c r="B215" s="37"/>
    </row>
    <row r="216" spans="1:2" x14ac:dyDescent="0.2">
      <c r="A216" t="b">
        <v>1</v>
      </c>
      <c r="B216" s="98" t="s">
        <v>541</v>
      </c>
    </row>
    <row r="217" spans="1:2" x14ac:dyDescent="0.2">
      <c r="A217" t="b">
        <v>0</v>
      </c>
      <c r="B217" s="37"/>
    </row>
    <row r="218" spans="1:2" x14ac:dyDescent="0.2">
      <c r="A218" t="b">
        <v>1</v>
      </c>
      <c r="B218" s="98" t="s">
        <v>541</v>
      </c>
    </row>
    <row r="219" spans="1:2" x14ac:dyDescent="0.2">
      <c r="A219" t="b">
        <v>0</v>
      </c>
      <c r="B219" s="37"/>
    </row>
    <row r="220" spans="1:2" x14ac:dyDescent="0.2">
      <c r="A220" t="b">
        <v>1</v>
      </c>
      <c r="B220" s="98" t="s">
        <v>182</v>
      </c>
    </row>
    <row r="221" spans="1:2" x14ac:dyDescent="0.2">
      <c r="A221" t="b">
        <v>0</v>
      </c>
      <c r="B221" s="37"/>
    </row>
    <row r="222" spans="1:2" x14ac:dyDescent="0.2">
      <c r="A222" t="b">
        <v>1</v>
      </c>
      <c r="B222" s="98" t="s">
        <v>182</v>
      </c>
    </row>
    <row r="223" spans="1:2" x14ac:dyDescent="0.2">
      <c r="A223" t="b">
        <v>0</v>
      </c>
      <c r="B223" s="37"/>
    </row>
    <row r="224" spans="1:2" x14ac:dyDescent="0.2">
      <c r="A224" t="b">
        <v>1</v>
      </c>
      <c r="B224" s="98" t="s">
        <v>182</v>
      </c>
    </row>
    <row r="225" spans="1:2" x14ac:dyDescent="0.2">
      <c r="A225" t="b">
        <v>0</v>
      </c>
      <c r="B225" s="37"/>
    </row>
    <row r="226" spans="1:2" x14ac:dyDescent="0.2">
      <c r="A226" t="b">
        <v>1</v>
      </c>
      <c r="B226" s="98" t="s">
        <v>182</v>
      </c>
    </row>
    <row r="227" spans="1:2" x14ac:dyDescent="0.2">
      <c r="A227" t="b">
        <v>0</v>
      </c>
      <c r="B227" s="37"/>
    </row>
    <row r="228" spans="1:2" x14ac:dyDescent="0.2">
      <c r="A228" t="b">
        <v>1</v>
      </c>
      <c r="B228" s="98" t="s">
        <v>182</v>
      </c>
    </row>
    <row r="229" spans="1:2" x14ac:dyDescent="0.2">
      <c r="A229" t="b">
        <v>0</v>
      </c>
      <c r="B229" s="37"/>
    </row>
    <row r="230" spans="1:2" x14ac:dyDescent="0.2">
      <c r="A230" t="b">
        <v>1</v>
      </c>
      <c r="B230" s="98" t="s">
        <v>182</v>
      </c>
    </row>
    <row r="231" spans="1:2" x14ac:dyDescent="0.2">
      <c r="A231" t="b">
        <v>0</v>
      </c>
      <c r="B231" s="37"/>
    </row>
    <row r="232" spans="1:2" x14ac:dyDescent="0.2">
      <c r="A232" t="b">
        <v>1</v>
      </c>
      <c r="B232" s="98" t="s">
        <v>542</v>
      </c>
    </row>
    <row r="233" spans="1:2" x14ac:dyDescent="0.2">
      <c r="A233" t="b">
        <v>0</v>
      </c>
      <c r="B233" s="37"/>
    </row>
    <row r="234" spans="1:2" x14ac:dyDescent="0.2">
      <c r="A234" t="b">
        <v>1</v>
      </c>
      <c r="B234" s="98" t="s">
        <v>542</v>
      </c>
    </row>
    <row r="235" spans="1:2" x14ac:dyDescent="0.2">
      <c r="A235" t="b">
        <v>0</v>
      </c>
      <c r="B235" s="37"/>
    </row>
    <row r="236" spans="1:2" x14ac:dyDescent="0.2">
      <c r="A236" t="b">
        <v>1</v>
      </c>
      <c r="B236" s="98" t="s">
        <v>542</v>
      </c>
    </row>
    <row r="237" spans="1:2" x14ac:dyDescent="0.2">
      <c r="A237" t="b">
        <v>0</v>
      </c>
      <c r="B237" s="37"/>
    </row>
    <row r="238" spans="1:2" x14ac:dyDescent="0.2">
      <c r="A238" t="b">
        <v>1</v>
      </c>
      <c r="B238" s="98" t="s">
        <v>542</v>
      </c>
    </row>
    <row r="239" spans="1:2" x14ac:dyDescent="0.2">
      <c r="A239" t="b">
        <v>0</v>
      </c>
      <c r="B239" s="37"/>
    </row>
    <row r="240" spans="1:2" x14ac:dyDescent="0.2">
      <c r="A240" t="b">
        <v>1</v>
      </c>
      <c r="B240" s="98" t="s">
        <v>542</v>
      </c>
    </row>
    <row r="241" spans="1:2" x14ac:dyDescent="0.2">
      <c r="A241" t="b">
        <v>0</v>
      </c>
      <c r="B241" s="37"/>
    </row>
    <row r="242" spans="1:2" x14ac:dyDescent="0.2">
      <c r="A242" t="b">
        <v>1</v>
      </c>
      <c r="B242" s="98" t="s">
        <v>542</v>
      </c>
    </row>
    <row r="243" spans="1:2" x14ac:dyDescent="0.2">
      <c r="A243" t="b">
        <v>0</v>
      </c>
      <c r="B243" s="37"/>
    </row>
    <row r="244" spans="1:2" x14ac:dyDescent="0.2">
      <c r="A244" t="b">
        <v>1</v>
      </c>
      <c r="B244" s="98" t="s">
        <v>183</v>
      </c>
    </row>
    <row r="245" spans="1:2" x14ac:dyDescent="0.2">
      <c r="A245" t="b">
        <v>0</v>
      </c>
      <c r="B245" s="37"/>
    </row>
    <row r="246" spans="1:2" x14ac:dyDescent="0.2">
      <c r="A246" t="b">
        <v>1</v>
      </c>
      <c r="B246" s="98" t="s">
        <v>183</v>
      </c>
    </row>
    <row r="247" spans="1:2" x14ac:dyDescent="0.2">
      <c r="A247" t="b">
        <v>0</v>
      </c>
      <c r="B247" s="37"/>
    </row>
    <row r="248" spans="1:2" x14ac:dyDescent="0.2">
      <c r="A248" t="b">
        <v>1</v>
      </c>
      <c r="B248" s="98" t="s">
        <v>183</v>
      </c>
    </row>
    <row r="249" spans="1:2" x14ac:dyDescent="0.2">
      <c r="A249" t="b">
        <v>0</v>
      </c>
      <c r="B249" s="37"/>
    </row>
    <row r="250" spans="1:2" x14ac:dyDescent="0.2">
      <c r="A250" t="b">
        <v>1</v>
      </c>
      <c r="B250" s="98" t="s">
        <v>183</v>
      </c>
    </row>
    <row r="251" spans="1:2" x14ac:dyDescent="0.2">
      <c r="A251" t="b">
        <v>0</v>
      </c>
      <c r="B251" s="37"/>
    </row>
    <row r="252" spans="1:2" x14ac:dyDescent="0.2">
      <c r="A252" t="b">
        <v>1</v>
      </c>
      <c r="B252" s="98" t="s">
        <v>183</v>
      </c>
    </row>
    <row r="253" spans="1:2" x14ac:dyDescent="0.2">
      <c r="A253" t="b">
        <v>0</v>
      </c>
      <c r="B253" s="37"/>
    </row>
    <row r="254" spans="1:2" x14ac:dyDescent="0.2">
      <c r="A254" t="b">
        <v>1</v>
      </c>
      <c r="B254" s="98" t="s">
        <v>183</v>
      </c>
    </row>
    <row r="255" spans="1:2" x14ac:dyDescent="0.2">
      <c r="A255" t="b">
        <v>0</v>
      </c>
      <c r="B255" s="37"/>
    </row>
    <row r="256" spans="1:2" x14ac:dyDescent="0.2">
      <c r="A256" t="b">
        <v>1</v>
      </c>
      <c r="B256" s="98" t="s">
        <v>543</v>
      </c>
    </row>
    <row r="257" spans="1:2" x14ac:dyDescent="0.2">
      <c r="A257" t="b">
        <v>0</v>
      </c>
      <c r="B257" s="37"/>
    </row>
    <row r="258" spans="1:2" x14ac:dyDescent="0.2">
      <c r="A258" t="b">
        <v>1</v>
      </c>
      <c r="B258" s="98" t="s">
        <v>543</v>
      </c>
    </row>
    <row r="259" spans="1:2" x14ac:dyDescent="0.2">
      <c r="A259" t="b">
        <v>0</v>
      </c>
      <c r="B259" s="37"/>
    </row>
    <row r="260" spans="1:2" x14ac:dyDescent="0.2">
      <c r="A260" t="b">
        <v>1</v>
      </c>
      <c r="B260" s="98" t="s">
        <v>543</v>
      </c>
    </row>
    <row r="261" spans="1:2" x14ac:dyDescent="0.2">
      <c r="A261" t="b">
        <v>0</v>
      </c>
      <c r="B261" s="37"/>
    </row>
    <row r="262" spans="1:2" x14ac:dyDescent="0.2">
      <c r="A262" t="b">
        <v>1</v>
      </c>
      <c r="B262" s="98" t="s">
        <v>543</v>
      </c>
    </row>
    <row r="263" spans="1:2" x14ac:dyDescent="0.2">
      <c r="A263" t="b">
        <v>0</v>
      </c>
      <c r="B263" s="37"/>
    </row>
    <row r="264" spans="1:2" x14ac:dyDescent="0.2">
      <c r="A264" t="b">
        <v>1</v>
      </c>
      <c r="B264" s="98" t="s">
        <v>543</v>
      </c>
    </row>
    <row r="265" spans="1:2" x14ac:dyDescent="0.2">
      <c r="A265" t="b">
        <v>0</v>
      </c>
      <c r="B265" s="37"/>
    </row>
    <row r="266" spans="1:2" x14ac:dyDescent="0.2">
      <c r="A266" t="b">
        <v>1</v>
      </c>
      <c r="B266" s="98" t="s">
        <v>543</v>
      </c>
    </row>
    <row r="267" spans="1:2" x14ac:dyDescent="0.2">
      <c r="A267" t="b">
        <v>0</v>
      </c>
      <c r="B267" s="37"/>
    </row>
    <row r="268" spans="1:2" x14ac:dyDescent="0.2">
      <c r="A268" t="b">
        <v>1</v>
      </c>
      <c r="B268" s="98" t="s">
        <v>544</v>
      </c>
    </row>
    <row r="269" spans="1:2" x14ac:dyDescent="0.2">
      <c r="A269" t="b">
        <v>0</v>
      </c>
      <c r="B269" s="37"/>
    </row>
    <row r="270" spans="1:2" x14ac:dyDescent="0.2">
      <c r="A270" t="b">
        <v>1</v>
      </c>
      <c r="B270" s="98" t="s">
        <v>544</v>
      </c>
    </row>
    <row r="271" spans="1:2" x14ac:dyDescent="0.2">
      <c r="A271" t="b">
        <v>0</v>
      </c>
      <c r="B271" s="37"/>
    </row>
    <row r="272" spans="1:2" x14ac:dyDescent="0.2">
      <c r="A272" t="b">
        <v>1</v>
      </c>
      <c r="B272" s="98" t="s">
        <v>544</v>
      </c>
    </row>
    <row r="273" spans="1:2" x14ac:dyDescent="0.2">
      <c r="A273" t="b">
        <v>0</v>
      </c>
      <c r="B273" s="37"/>
    </row>
    <row r="274" spans="1:2" x14ac:dyDescent="0.2">
      <c r="A274" t="b">
        <v>1</v>
      </c>
      <c r="B274" s="98" t="s">
        <v>544</v>
      </c>
    </row>
    <row r="275" spans="1:2" x14ac:dyDescent="0.2">
      <c r="A275" t="b">
        <v>0</v>
      </c>
      <c r="B275" s="37"/>
    </row>
    <row r="276" spans="1:2" x14ac:dyDescent="0.2">
      <c r="A276" t="b">
        <v>1</v>
      </c>
      <c r="B276" s="98" t="s">
        <v>544</v>
      </c>
    </row>
    <row r="277" spans="1:2" x14ac:dyDescent="0.2">
      <c r="A277" t="b">
        <v>0</v>
      </c>
      <c r="B277" s="37"/>
    </row>
    <row r="278" spans="1:2" x14ac:dyDescent="0.2">
      <c r="A278" t="b">
        <v>1</v>
      </c>
      <c r="B278" s="98" t="s">
        <v>544</v>
      </c>
    </row>
    <row r="279" spans="1:2" x14ac:dyDescent="0.2">
      <c r="A279" t="b">
        <v>0</v>
      </c>
      <c r="B279" s="37"/>
    </row>
    <row r="280" spans="1:2" x14ac:dyDescent="0.2">
      <c r="A280" t="b">
        <v>1</v>
      </c>
      <c r="B280" s="98" t="s">
        <v>181</v>
      </c>
    </row>
    <row r="281" spans="1:2" x14ac:dyDescent="0.2">
      <c r="A281" t="b">
        <v>0</v>
      </c>
      <c r="B281" s="37"/>
    </row>
    <row r="282" spans="1:2" x14ac:dyDescent="0.2">
      <c r="A282" t="b">
        <v>1</v>
      </c>
      <c r="B282" s="98" t="s">
        <v>181</v>
      </c>
    </row>
    <row r="283" spans="1:2" x14ac:dyDescent="0.2">
      <c r="A283" t="b">
        <v>0</v>
      </c>
      <c r="B283" s="37"/>
    </row>
    <row r="284" spans="1:2" x14ac:dyDescent="0.2">
      <c r="A284" t="b">
        <v>1</v>
      </c>
      <c r="B284" s="98" t="s">
        <v>181</v>
      </c>
    </row>
    <row r="285" spans="1:2" x14ac:dyDescent="0.2">
      <c r="A285" t="b">
        <v>0</v>
      </c>
      <c r="B285" s="37"/>
    </row>
    <row r="286" spans="1:2" x14ac:dyDescent="0.2">
      <c r="A286" t="b">
        <v>1</v>
      </c>
      <c r="B286" s="98" t="s">
        <v>181</v>
      </c>
    </row>
    <row r="287" spans="1:2" x14ac:dyDescent="0.2">
      <c r="A287" t="b">
        <v>0</v>
      </c>
      <c r="B287" s="37"/>
    </row>
    <row r="288" spans="1:2" x14ac:dyDescent="0.2">
      <c r="A288" t="b">
        <v>1</v>
      </c>
      <c r="B288" s="98" t="s">
        <v>181</v>
      </c>
    </row>
    <row r="289" spans="1:2" x14ac:dyDescent="0.2">
      <c r="A289" t="b">
        <v>0</v>
      </c>
      <c r="B289" s="37"/>
    </row>
    <row r="290" spans="1:2" x14ac:dyDescent="0.2">
      <c r="A290" t="b">
        <v>1</v>
      </c>
      <c r="B290" s="98" t="s">
        <v>181</v>
      </c>
    </row>
    <row r="291" spans="1:2" x14ac:dyDescent="0.2">
      <c r="A291" t="b">
        <v>0</v>
      </c>
      <c r="B291" s="37"/>
    </row>
    <row r="292" spans="1:2" x14ac:dyDescent="0.2">
      <c r="A292" t="b">
        <v>1</v>
      </c>
      <c r="B292" s="98" t="s">
        <v>545</v>
      </c>
    </row>
    <row r="293" spans="1:2" x14ac:dyDescent="0.2">
      <c r="A293" t="b">
        <v>0</v>
      </c>
      <c r="B293" s="37"/>
    </row>
    <row r="294" spans="1:2" x14ac:dyDescent="0.2">
      <c r="A294" t="b">
        <v>1</v>
      </c>
      <c r="B294" s="98" t="s">
        <v>545</v>
      </c>
    </row>
    <row r="295" spans="1:2" x14ac:dyDescent="0.2">
      <c r="A295" t="b">
        <v>0</v>
      </c>
      <c r="B295" s="37"/>
    </row>
    <row r="296" spans="1:2" x14ac:dyDescent="0.2">
      <c r="A296" t="b">
        <v>1</v>
      </c>
      <c r="B296" s="98" t="s">
        <v>545</v>
      </c>
    </row>
    <row r="297" spans="1:2" x14ac:dyDescent="0.2">
      <c r="A297" t="b">
        <v>0</v>
      </c>
      <c r="B297" s="37"/>
    </row>
    <row r="298" spans="1:2" x14ac:dyDescent="0.2">
      <c r="A298" t="b">
        <v>1</v>
      </c>
      <c r="B298" s="98" t="s">
        <v>545</v>
      </c>
    </row>
    <row r="299" spans="1:2" x14ac:dyDescent="0.2">
      <c r="A299" t="b">
        <v>0</v>
      </c>
      <c r="B299" s="37"/>
    </row>
    <row r="300" spans="1:2" x14ac:dyDescent="0.2">
      <c r="A300" t="b">
        <v>1</v>
      </c>
      <c r="B300" s="98" t="s">
        <v>545</v>
      </c>
    </row>
    <row r="301" spans="1:2" x14ac:dyDescent="0.2">
      <c r="A301" t="b">
        <v>0</v>
      </c>
      <c r="B301" s="37"/>
    </row>
    <row r="302" spans="1:2" x14ac:dyDescent="0.2">
      <c r="A302" t="b">
        <v>1</v>
      </c>
      <c r="B302" s="98" t="s">
        <v>545</v>
      </c>
    </row>
    <row r="303" spans="1:2" x14ac:dyDescent="0.2">
      <c r="A303" t="b">
        <v>0</v>
      </c>
      <c r="B303" s="37"/>
    </row>
    <row r="304" spans="1:2" x14ac:dyDescent="0.2">
      <c r="A304" t="b">
        <v>1</v>
      </c>
      <c r="B304" s="98" t="s">
        <v>546</v>
      </c>
    </row>
    <row r="305" spans="1:2" x14ac:dyDescent="0.2">
      <c r="A305" t="b">
        <v>0</v>
      </c>
      <c r="B305" s="37"/>
    </row>
    <row r="306" spans="1:2" x14ac:dyDescent="0.2">
      <c r="A306" t="b">
        <v>1</v>
      </c>
      <c r="B306" s="98" t="s">
        <v>546</v>
      </c>
    </row>
    <row r="307" spans="1:2" x14ac:dyDescent="0.2">
      <c r="A307" t="b">
        <v>0</v>
      </c>
      <c r="B307" s="37"/>
    </row>
    <row r="308" spans="1:2" x14ac:dyDescent="0.2">
      <c r="A308" t="b">
        <v>1</v>
      </c>
      <c r="B308" s="98" t="s">
        <v>546</v>
      </c>
    </row>
    <row r="309" spans="1:2" x14ac:dyDescent="0.2">
      <c r="A309" t="b">
        <v>0</v>
      </c>
      <c r="B309" s="37"/>
    </row>
    <row r="310" spans="1:2" x14ac:dyDescent="0.2">
      <c r="A310" t="b">
        <v>1</v>
      </c>
      <c r="B310" s="98" t="s">
        <v>546</v>
      </c>
    </row>
    <row r="311" spans="1:2" x14ac:dyDescent="0.2">
      <c r="A311" t="b">
        <v>0</v>
      </c>
      <c r="B311" s="37"/>
    </row>
    <row r="312" spans="1:2" x14ac:dyDescent="0.2">
      <c r="A312" t="b">
        <v>1</v>
      </c>
      <c r="B312" s="98" t="s">
        <v>546</v>
      </c>
    </row>
    <row r="313" spans="1:2" x14ac:dyDescent="0.2">
      <c r="A313" t="b">
        <v>0</v>
      </c>
      <c r="B313" s="37"/>
    </row>
    <row r="314" spans="1:2" x14ac:dyDescent="0.2">
      <c r="A314" t="b">
        <v>1</v>
      </c>
      <c r="B314" s="98" t="s">
        <v>546</v>
      </c>
    </row>
    <row r="315" spans="1:2" x14ac:dyDescent="0.2">
      <c r="A315" t="b">
        <v>0</v>
      </c>
      <c r="B315" s="37"/>
    </row>
    <row r="316" spans="1:2" x14ac:dyDescent="0.2">
      <c r="A316" t="b">
        <v>1</v>
      </c>
      <c r="B316" s="98" t="s">
        <v>547</v>
      </c>
    </row>
    <row r="317" spans="1:2" x14ac:dyDescent="0.2">
      <c r="A317" t="b">
        <v>0</v>
      </c>
      <c r="B317" s="37"/>
    </row>
    <row r="318" spans="1:2" x14ac:dyDescent="0.2">
      <c r="A318" t="b">
        <v>1</v>
      </c>
      <c r="B318" s="98" t="s">
        <v>547</v>
      </c>
    </row>
    <row r="319" spans="1:2" x14ac:dyDescent="0.2">
      <c r="A319" t="b">
        <v>0</v>
      </c>
      <c r="B319" s="37"/>
    </row>
    <row r="320" spans="1:2" x14ac:dyDescent="0.2">
      <c r="A320" t="b">
        <v>1</v>
      </c>
      <c r="B320" s="98" t="s">
        <v>547</v>
      </c>
    </row>
    <row r="321" spans="1:2" x14ac:dyDescent="0.2">
      <c r="A321" t="b">
        <v>0</v>
      </c>
      <c r="B321" s="37"/>
    </row>
    <row r="322" spans="1:2" x14ac:dyDescent="0.2">
      <c r="A322" t="b">
        <v>1</v>
      </c>
      <c r="B322" s="98" t="s">
        <v>547</v>
      </c>
    </row>
    <row r="323" spans="1:2" x14ac:dyDescent="0.2">
      <c r="A323" t="b">
        <v>0</v>
      </c>
      <c r="B323" s="37"/>
    </row>
    <row r="324" spans="1:2" x14ac:dyDescent="0.2">
      <c r="A324" t="b">
        <v>1</v>
      </c>
      <c r="B324" s="98" t="s">
        <v>547</v>
      </c>
    </row>
    <row r="325" spans="1:2" x14ac:dyDescent="0.2">
      <c r="A325" t="b">
        <v>0</v>
      </c>
      <c r="B325" s="37"/>
    </row>
    <row r="326" spans="1:2" x14ac:dyDescent="0.2">
      <c r="A326" t="b">
        <v>1</v>
      </c>
      <c r="B326" s="98" t="s">
        <v>547</v>
      </c>
    </row>
    <row r="327" spans="1:2" x14ac:dyDescent="0.2">
      <c r="A327" t="b">
        <v>0</v>
      </c>
      <c r="B327" s="37"/>
    </row>
    <row r="328" spans="1:2" x14ac:dyDescent="0.2">
      <c r="A328" t="b">
        <v>1</v>
      </c>
      <c r="B328" s="98" t="s">
        <v>548</v>
      </c>
    </row>
    <row r="329" spans="1:2" x14ac:dyDescent="0.2">
      <c r="A329" t="b">
        <v>0</v>
      </c>
      <c r="B329" s="37"/>
    </row>
    <row r="330" spans="1:2" x14ac:dyDescent="0.2">
      <c r="A330" t="b">
        <v>1</v>
      </c>
      <c r="B330" s="98" t="s">
        <v>548</v>
      </c>
    </row>
    <row r="331" spans="1:2" x14ac:dyDescent="0.2">
      <c r="A331" t="b">
        <v>0</v>
      </c>
      <c r="B331" s="37"/>
    </row>
    <row r="332" spans="1:2" x14ac:dyDescent="0.2">
      <c r="A332" t="b">
        <v>1</v>
      </c>
      <c r="B332" s="98" t="s">
        <v>548</v>
      </c>
    </row>
    <row r="333" spans="1:2" x14ac:dyDescent="0.2">
      <c r="A333" t="b">
        <v>0</v>
      </c>
      <c r="B333" s="37"/>
    </row>
    <row r="334" spans="1:2" x14ac:dyDescent="0.2">
      <c r="A334" t="b">
        <v>1</v>
      </c>
      <c r="B334" s="98" t="s">
        <v>548</v>
      </c>
    </row>
    <row r="335" spans="1:2" x14ac:dyDescent="0.2">
      <c r="A335" t="b">
        <v>0</v>
      </c>
      <c r="B335" s="37"/>
    </row>
    <row r="336" spans="1:2" x14ac:dyDescent="0.2">
      <c r="A336" t="b">
        <v>1</v>
      </c>
      <c r="B336" s="98" t="s">
        <v>548</v>
      </c>
    </row>
    <row r="337" spans="1:2" x14ac:dyDescent="0.2">
      <c r="A337" t="b">
        <v>0</v>
      </c>
      <c r="B337" s="37"/>
    </row>
    <row r="338" spans="1:2" x14ac:dyDescent="0.2">
      <c r="A338" t="b">
        <v>1</v>
      </c>
      <c r="B338" s="98" t="s">
        <v>548</v>
      </c>
    </row>
    <row r="339" spans="1:2" x14ac:dyDescent="0.2">
      <c r="A339" t="b">
        <v>0</v>
      </c>
      <c r="B339" s="37"/>
    </row>
    <row r="340" spans="1:2" x14ac:dyDescent="0.2">
      <c r="A340" t="b">
        <v>1</v>
      </c>
      <c r="B340" s="98" t="s">
        <v>549</v>
      </c>
    </row>
    <row r="341" spans="1:2" x14ac:dyDescent="0.2">
      <c r="A341" t="b">
        <v>0</v>
      </c>
      <c r="B341" s="37"/>
    </row>
    <row r="342" spans="1:2" x14ac:dyDescent="0.2">
      <c r="A342" t="b">
        <v>1</v>
      </c>
      <c r="B342" s="98" t="s">
        <v>549</v>
      </c>
    </row>
    <row r="343" spans="1:2" x14ac:dyDescent="0.2">
      <c r="A343" t="b">
        <v>0</v>
      </c>
      <c r="B343" s="37"/>
    </row>
    <row r="344" spans="1:2" x14ac:dyDescent="0.2">
      <c r="A344" t="b">
        <v>1</v>
      </c>
      <c r="B344" s="98" t="s">
        <v>549</v>
      </c>
    </row>
    <row r="345" spans="1:2" x14ac:dyDescent="0.2">
      <c r="A345" t="b">
        <v>0</v>
      </c>
      <c r="B345" s="37"/>
    </row>
    <row r="346" spans="1:2" x14ac:dyDescent="0.2">
      <c r="A346" t="b">
        <v>1</v>
      </c>
      <c r="B346" s="98" t="s">
        <v>549</v>
      </c>
    </row>
    <row r="347" spans="1:2" x14ac:dyDescent="0.2">
      <c r="A347" t="b">
        <v>0</v>
      </c>
      <c r="B347" s="37"/>
    </row>
    <row r="348" spans="1:2" x14ac:dyDescent="0.2">
      <c r="A348" t="b">
        <v>1</v>
      </c>
      <c r="B348" s="98" t="s">
        <v>549</v>
      </c>
    </row>
    <row r="349" spans="1:2" x14ac:dyDescent="0.2">
      <c r="A349" t="b">
        <v>0</v>
      </c>
      <c r="B349" s="37"/>
    </row>
    <row r="350" spans="1:2" x14ac:dyDescent="0.2">
      <c r="A350" t="b">
        <v>1</v>
      </c>
      <c r="B350" s="98" t="s">
        <v>549</v>
      </c>
    </row>
    <row r="351" spans="1:2" x14ac:dyDescent="0.2">
      <c r="A351" t="b">
        <v>0</v>
      </c>
      <c r="B351" s="37"/>
    </row>
    <row r="352" spans="1:2" x14ac:dyDescent="0.2">
      <c r="A352" t="b">
        <v>1</v>
      </c>
      <c r="B352" s="98" t="s">
        <v>550</v>
      </c>
    </row>
    <row r="353" spans="1:2" x14ac:dyDescent="0.2">
      <c r="A353" t="b">
        <v>0</v>
      </c>
      <c r="B353" s="37"/>
    </row>
    <row r="354" spans="1:2" x14ac:dyDescent="0.2">
      <c r="A354" t="b">
        <v>1</v>
      </c>
      <c r="B354" s="98" t="s">
        <v>550</v>
      </c>
    </row>
    <row r="355" spans="1:2" x14ac:dyDescent="0.2">
      <c r="A355" t="b">
        <v>0</v>
      </c>
      <c r="B355" s="37"/>
    </row>
    <row r="356" spans="1:2" x14ac:dyDescent="0.2">
      <c r="A356" t="b">
        <v>1</v>
      </c>
      <c r="B356" s="98" t="s">
        <v>550</v>
      </c>
    </row>
    <row r="357" spans="1:2" x14ac:dyDescent="0.2">
      <c r="A357" t="b">
        <v>0</v>
      </c>
      <c r="B357" s="37"/>
    </row>
    <row r="358" spans="1:2" x14ac:dyDescent="0.2">
      <c r="A358" t="b">
        <v>1</v>
      </c>
      <c r="B358" s="98" t="s">
        <v>550</v>
      </c>
    </row>
    <row r="359" spans="1:2" x14ac:dyDescent="0.2">
      <c r="A359" t="b">
        <v>0</v>
      </c>
      <c r="B359" s="37"/>
    </row>
    <row r="360" spans="1:2" x14ac:dyDescent="0.2">
      <c r="A360" t="b">
        <v>1</v>
      </c>
      <c r="B360" s="98" t="s">
        <v>550</v>
      </c>
    </row>
    <row r="361" spans="1:2" x14ac:dyDescent="0.2">
      <c r="A361" t="b">
        <v>0</v>
      </c>
      <c r="B361" s="37"/>
    </row>
    <row r="362" spans="1:2" x14ac:dyDescent="0.2">
      <c r="A362" t="b">
        <v>1</v>
      </c>
      <c r="B362" s="98" t="s">
        <v>550</v>
      </c>
    </row>
    <row r="363" spans="1:2" x14ac:dyDescent="0.2">
      <c r="A363" t="b">
        <v>0</v>
      </c>
      <c r="B363" s="37"/>
    </row>
    <row r="364" spans="1:2" x14ac:dyDescent="0.2">
      <c r="A364" t="b">
        <v>1</v>
      </c>
      <c r="B364" s="98" t="s">
        <v>551</v>
      </c>
    </row>
    <row r="365" spans="1:2" x14ac:dyDescent="0.2">
      <c r="A365" t="b">
        <v>0</v>
      </c>
      <c r="B365" s="37"/>
    </row>
    <row r="366" spans="1:2" x14ac:dyDescent="0.2">
      <c r="A366" t="b">
        <v>1</v>
      </c>
      <c r="B366" s="98" t="s">
        <v>551</v>
      </c>
    </row>
    <row r="367" spans="1:2" x14ac:dyDescent="0.2">
      <c r="A367" t="b">
        <v>0</v>
      </c>
      <c r="B367" s="37"/>
    </row>
    <row r="368" spans="1:2" x14ac:dyDescent="0.2">
      <c r="A368" t="b">
        <v>1</v>
      </c>
      <c r="B368" s="98" t="s">
        <v>551</v>
      </c>
    </row>
    <row r="369" spans="1:2" x14ac:dyDescent="0.2">
      <c r="A369" t="b">
        <v>0</v>
      </c>
      <c r="B369" s="37"/>
    </row>
    <row r="370" spans="1:2" x14ac:dyDescent="0.2">
      <c r="A370" t="b">
        <v>1</v>
      </c>
      <c r="B370" s="98" t="s">
        <v>551</v>
      </c>
    </row>
    <row r="371" spans="1:2" x14ac:dyDescent="0.2">
      <c r="A371" t="b">
        <v>0</v>
      </c>
      <c r="B371" s="37"/>
    </row>
    <row r="372" spans="1:2" x14ac:dyDescent="0.2">
      <c r="A372" t="b">
        <v>1</v>
      </c>
      <c r="B372" s="98" t="s">
        <v>551</v>
      </c>
    </row>
    <row r="373" spans="1:2" x14ac:dyDescent="0.2">
      <c r="A373" t="b">
        <v>0</v>
      </c>
      <c r="B373" s="37"/>
    </row>
    <row r="374" spans="1:2" x14ac:dyDescent="0.2">
      <c r="A374" t="b">
        <v>1</v>
      </c>
      <c r="B374" s="98" t="s">
        <v>551</v>
      </c>
    </row>
    <row r="375" spans="1:2" x14ac:dyDescent="0.2">
      <c r="A375" t="b">
        <v>0</v>
      </c>
      <c r="B375" s="37"/>
    </row>
    <row r="376" spans="1:2" x14ac:dyDescent="0.2">
      <c r="A376" t="b">
        <v>1</v>
      </c>
      <c r="B376" s="98" t="s">
        <v>552</v>
      </c>
    </row>
    <row r="377" spans="1:2" x14ac:dyDescent="0.2">
      <c r="A377" t="b">
        <v>0</v>
      </c>
      <c r="B377" s="37"/>
    </row>
    <row r="378" spans="1:2" x14ac:dyDescent="0.2">
      <c r="A378" t="b">
        <v>1</v>
      </c>
      <c r="B378" s="98" t="s">
        <v>552</v>
      </c>
    </row>
    <row r="379" spans="1:2" x14ac:dyDescent="0.2">
      <c r="A379" t="b">
        <v>0</v>
      </c>
      <c r="B379" s="37"/>
    </row>
    <row r="380" spans="1:2" x14ac:dyDescent="0.2">
      <c r="A380" t="b">
        <v>1</v>
      </c>
      <c r="B380" s="98" t="s">
        <v>552</v>
      </c>
    </row>
    <row r="381" spans="1:2" x14ac:dyDescent="0.2">
      <c r="A381" t="b">
        <v>0</v>
      </c>
      <c r="B381" s="43"/>
    </row>
    <row r="382" spans="1:2" x14ac:dyDescent="0.2">
      <c r="A382" t="b">
        <v>1</v>
      </c>
      <c r="B382" s="98" t="s">
        <v>552</v>
      </c>
    </row>
    <row r="383" spans="1:2" x14ac:dyDescent="0.2">
      <c r="A383" t="b">
        <v>0</v>
      </c>
      <c r="B383" s="43"/>
    </row>
    <row r="384" spans="1:2" x14ac:dyDescent="0.2">
      <c r="A384" t="b">
        <v>1</v>
      </c>
      <c r="B384" s="98" t="s">
        <v>552</v>
      </c>
    </row>
    <row r="385" spans="1:2" x14ac:dyDescent="0.2">
      <c r="A385" t="b">
        <v>0</v>
      </c>
      <c r="B385" s="43"/>
    </row>
    <row r="386" spans="1:2" x14ac:dyDescent="0.2">
      <c r="A386" t="b">
        <v>1</v>
      </c>
      <c r="B386" s="98" t="s">
        <v>552</v>
      </c>
    </row>
    <row r="387" spans="1:2" x14ac:dyDescent="0.2">
      <c r="A387" t="b">
        <v>0</v>
      </c>
      <c r="B387" s="43"/>
    </row>
    <row r="388" spans="1:2" x14ac:dyDescent="0.2">
      <c r="A388" t="b">
        <v>1</v>
      </c>
      <c r="B388" s="98" t="s">
        <v>185</v>
      </c>
    </row>
    <row r="389" spans="1:2" x14ac:dyDescent="0.2">
      <c r="A389" t="b">
        <v>0</v>
      </c>
      <c r="B389" s="43"/>
    </row>
    <row r="390" spans="1:2" x14ac:dyDescent="0.2">
      <c r="A390" t="b">
        <v>1</v>
      </c>
      <c r="B390" s="98" t="s">
        <v>185</v>
      </c>
    </row>
    <row r="391" spans="1:2" x14ac:dyDescent="0.2">
      <c r="A391" t="b">
        <v>0</v>
      </c>
      <c r="B391" s="43"/>
    </row>
    <row r="392" spans="1:2" x14ac:dyDescent="0.2">
      <c r="A392" t="b">
        <v>1</v>
      </c>
      <c r="B392" s="98" t="s">
        <v>185</v>
      </c>
    </row>
    <row r="393" spans="1:2" x14ac:dyDescent="0.2">
      <c r="A393" t="b">
        <v>0</v>
      </c>
      <c r="B393" s="43"/>
    </row>
    <row r="394" spans="1:2" x14ac:dyDescent="0.2">
      <c r="A394" t="b">
        <v>1</v>
      </c>
      <c r="B394" s="98" t="s">
        <v>185</v>
      </c>
    </row>
    <row r="395" spans="1:2" x14ac:dyDescent="0.2">
      <c r="A395" t="b">
        <v>0</v>
      </c>
      <c r="B395" s="43"/>
    </row>
    <row r="396" spans="1:2" x14ac:dyDescent="0.2">
      <c r="A396" t="b">
        <v>1</v>
      </c>
      <c r="B396" s="98" t="s">
        <v>185</v>
      </c>
    </row>
    <row r="397" spans="1:2" x14ac:dyDescent="0.2">
      <c r="A397" t="b">
        <v>0</v>
      </c>
      <c r="B397" s="43"/>
    </row>
    <row r="398" spans="1:2" x14ac:dyDescent="0.2">
      <c r="A398" t="b">
        <v>1</v>
      </c>
      <c r="B398" s="98" t="s">
        <v>185</v>
      </c>
    </row>
    <row r="399" spans="1:2" x14ac:dyDescent="0.2">
      <c r="A399" t="b">
        <v>0</v>
      </c>
      <c r="B399" s="43"/>
    </row>
    <row r="400" spans="1:2" x14ac:dyDescent="0.2">
      <c r="A400" t="b">
        <v>1</v>
      </c>
      <c r="B400" s="98" t="s">
        <v>553</v>
      </c>
    </row>
    <row r="401" spans="1:2" x14ac:dyDescent="0.2">
      <c r="A401" t="b">
        <v>0</v>
      </c>
      <c r="B401" s="43"/>
    </row>
    <row r="402" spans="1:2" x14ac:dyDescent="0.2">
      <c r="A402" t="b">
        <v>1</v>
      </c>
      <c r="B402" s="98" t="s">
        <v>553</v>
      </c>
    </row>
    <row r="403" spans="1:2" x14ac:dyDescent="0.2">
      <c r="A403" t="b">
        <v>0</v>
      </c>
      <c r="B403" s="43"/>
    </row>
    <row r="404" spans="1:2" x14ac:dyDescent="0.2">
      <c r="A404" t="b">
        <v>1</v>
      </c>
      <c r="B404" s="98" t="s">
        <v>553</v>
      </c>
    </row>
    <row r="405" spans="1:2" x14ac:dyDescent="0.2">
      <c r="A405" t="b">
        <v>0</v>
      </c>
      <c r="B405" s="43"/>
    </row>
    <row r="406" spans="1:2" x14ac:dyDescent="0.2">
      <c r="A406" t="b">
        <v>1</v>
      </c>
      <c r="B406" s="98" t="s">
        <v>553</v>
      </c>
    </row>
    <row r="407" spans="1:2" x14ac:dyDescent="0.2">
      <c r="A407" t="b">
        <v>0</v>
      </c>
      <c r="B407" s="43"/>
    </row>
    <row r="408" spans="1:2" x14ac:dyDescent="0.2">
      <c r="A408" t="b">
        <v>1</v>
      </c>
      <c r="B408" s="98" t="s">
        <v>553</v>
      </c>
    </row>
    <row r="409" spans="1:2" x14ac:dyDescent="0.2">
      <c r="A409" t="b">
        <v>0</v>
      </c>
      <c r="B409" s="43"/>
    </row>
    <row r="410" spans="1:2" x14ac:dyDescent="0.2">
      <c r="A410" t="b">
        <v>1</v>
      </c>
      <c r="B410" s="98" t="s">
        <v>553</v>
      </c>
    </row>
    <row r="411" spans="1:2" x14ac:dyDescent="0.2">
      <c r="A411" t="b">
        <v>0</v>
      </c>
      <c r="B411" s="43"/>
    </row>
    <row r="412" spans="1:2" x14ac:dyDescent="0.2">
      <c r="A412" t="b">
        <v>1</v>
      </c>
      <c r="B412" s="98" t="s">
        <v>554</v>
      </c>
    </row>
    <row r="413" spans="1:2" x14ac:dyDescent="0.2">
      <c r="A413" t="b">
        <v>0</v>
      </c>
      <c r="B413" s="43"/>
    </row>
    <row r="414" spans="1:2" x14ac:dyDescent="0.2">
      <c r="A414" t="b">
        <v>1</v>
      </c>
      <c r="B414" s="98" t="s">
        <v>554</v>
      </c>
    </row>
    <row r="415" spans="1:2" x14ac:dyDescent="0.2">
      <c r="A415" t="b">
        <v>0</v>
      </c>
      <c r="B415" s="43"/>
    </row>
    <row r="416" spans="1:2" x14ac:dyDescent="0.2">
      <c r="A416" t="b">
        <v>1</v>
      </c>
      <c r="B416" s="98" t="s">
        <v>554</v>
      </c>
    </row>
    <row r="417" spans="1:2" x14ac:dyDescent="0.2">
      <c r="A417" t="b">
        <v>0</v>
      </c>
      <c r="B417" s="43"/>
    </row>
    <row r="418" spans="1:2" x14ac:dyDescent="0.2">
      <c r="A418" t="b">
        <v>1</v>
      </c>
      <c r="B418" s="98" t="s">
        <v>554</v>
      </c>
    </row>
    <row r="419" spans="1:2" x14ac:dyDescent="0.2">
      <c r="A419" t="b">
        <v>0</v>
      </c>
      <c r="B419" s="43"/>
    </row>
    <row r="420" spans="1:2" x14ac:dyDescent="0.2">
      <c r="A420" t="b">
        <v>1</v>
      </c>
      <c r="B420" s="98" t="s">
        <v>554</v>
      </c>
    </row>
    <row r="421" spans="1:2" x14ac:dyDescent="0.2">
      <c r="A421" t="b">
        <v>0</v>
      </c>
      <c r="B421" s="43"/>
    </row>
    <row r="422" spans="1:2" x14ac:dyDescent="0.2">
      <c r="A422" t="b">
        <v>1</v>
      </c>
      <c r="B422" s="98" t="s">
        <v>554</v>
      </c>
    </row>
    <row r="423" spans="1:2" x14ac:dyDescent="0.2">
      <c r="A423" t="b">
        <v>0</v>
      </c>
      <c r="B423" s="43"/>
    </row>
    <row r="424" spans="1:2" x14ac:dyDescent="0.2">
      <c r="A424" t="b">
        <v>1</v>
      </c>
      <c r="B424" s="98" t="s">
        <v>208</v>
      </c>
    </row>
    <row r="425" spans="1:2" x14ac:dyDescent="0.2">
      <c r="A425" t="b">
        <v>0</v>
      </c>
      <c r="B425" s="43"/>
    </row>
    <row r="426" spans="1:2" x14ac:dyDescent="0.2">
      <c r="A426" t="b">
        <v>1</v>
      </c>
      <c r="B426" s="98" t="s">
        <v>208</v>
      </c>
    </row>
    <row r="427" spans="1:2" x14ac:dyDescent="0.2">
      <c r="A427" t="b">
        <v>0</v>
      </c>
      <c r="B427" s="43"/>
    </row>
    <row r="428" spans="1:2" x14ac:dyDescent="0.2">
      <c r="A428" t="b">
        <v>1</v>
      </c>
      <c r="B428" s="98" t="s">
        <v>208</v>
      </c>
    </row>
    <row r="429" spans="1:2" x14ac:dyDescent="0.2">
      <c r="A429" t="b">
        <v>0</v>
      </c>
      <c r="B429" s="43"/>
    </row>
    <row r="430" spans="1:2" x14ac:dyDescent="0.2">
      <c r="A430" t="b">
        <v>1</v>
      </c>
      <c r="B430" s="98" t="s">
        <v>208</v>
      </c>
    </row>
    <row r="431" spans="1:2" x14ac:dyDescent="0.2">
      <c r="A431" t="b">
        <v>0</v>
      </c>
      <c r="B431" s="43"/>
    </row>
    <row r="432" spans="1:2" x14ac:dyDescent="0.2">
      <c r="A432" t="b">
        <v>1</v>
      </c>
      <c r="B432" s="98" t="s">
        <v>208</v>
      </c>
    </row>
    <row r="433" spans="1:2" x14ac:dyDescent="0.2">
      <c r="A433" t="b">
        <v>0</v>
      </c>
      <c r="B433" s="43"/>
    </row>
    <row r="434" spans="1:2" x14ac:dyDescent="0.2">
      <c r="A434" t="b">
        <v>1</v>
      </c>
      <c r="B434" s="98" t="s">
        <v>208</v>
      </c>
    </row>
    <row r="435" spans="1:2" x14ac:dyDescent="0.2">
      <c r="A435" t="b">
        <v>0</v>
      </c>
      <c r="B435" s="43"/>
    </row>
    <row r="436" spans="1:2" x14ac:dyDescent="0.2">
      <c r="A436" t="b">
        <v>1</v>
      </c>
      <c r="B436" s="98" t="s">
        <v>0</v>
      </c>
    </row>
    <row r="437" spans="1:2" x14ac:dyDescent="0.2">
      <c r="A437" t="b">
        <v>0</v>
      </c>
      <c r="B437" s="43"/>
    </row>
    <row r="438" spans="1:2" x14ac:dyDescent="0.2">
      <c r="A438" t="b">
        <v>1</v>
      </c>
      <c r="B438" s="98" t="s">
        <v>0</v>
      </c>
    </row>
    <row r="439" spans="1:2" x14ac:dyDescent="0.2">
      <c r="A439" t="b">
        <v>0</v>
      </c>
      <c r="B439" s="43"/>
    </row>
    <row r="440" spans="1:2" x14ac:dyDescent="0.2">
      <c r="A440" t="b">
        <v>1</v>
      </c>
      <c r="B440" s="98" t="s">
        <v>0</v>
      </c>
    </row>
    <row r="441" spans="1:2" x14ac:dyDescent="0.2">
      <c r="A441" t="b">
        <v>0</v>
      </c>
      <c r="B441" s="43"/>
    </row>
    <row r="442" spans="1:2" x14ac:dyDescent="0.2">
      <c r="A442" t="b">
        <v>1</v>
      </c>
      <c r="B442" s="98" t="s">
        <v>0</v>
      </c>
    </row>
    <row r="443" spans="1:2" x14ac:dyDescent="0.2">
      <c r="A443" t="b">
        <v>0</v>
      </c>
      <c r="B443" s="43"/>
    </row>
    <row r="444" spans="1:2" x14ac:dyDescent="0.2">
      <c r="A444" t="b">
        <v>1</v>
      </c>
      <c r="B444" s="98" t="s">
        <v>0</v>
      </c>
    </row>
    <row r="445" spans="1:2" x14ac:dyDescent="0.2">
      <c r="A445" t="b">
        <v>0</v>
      </c>
      <c r="B445" s="43"/>
    </row>
    <row r="446" spans="1:2" x14ac:dyDescent="0.2">
      <c r="A446" t="b">
        <v>1</v>
      </c>
      <c r="B446" s="98" t="s">
        <v>0</v>
      </c>
    </row>
    <row r="447" spans="1:2" x14ac:dyDescent="0.2">
      <c r="A447" t="b">
        <v>0</v>
      </c>
      <c r="B447" s="43"/>
    </row>
    <row r="448" spans="1:2" x14ac:dyDescent="0.2">
      <c r="A448" t="b">
        <v>1</v>
      </c>
      <c r="B448" s="98" t="s">
        <v>1</v>
      </c>
    </row>
    <row r="449" spans="1:2" x14ac:dyDescent="0.2">
      <c r="A449" t="b">
        <v>0</v>
      </c>
      <c r="B449" s="43"/>
    </row>
    <row r="450" spans="1:2" x14ac:dyDescent="0.2">
      <c r="A450" t="b">
        <v>1</v>
      </c>
      <c r="B450" s="98" t="s">
        <v>1</v>
      </c>
    </row>
    <row r="451" spans="1:2" x14ac:dyDescent="0.2">
      <c r="A451" t="b">
        <v>0</v>
      </c>
      <c r="B451" s="43"/>
    </row>
    <row r="452" spans="1:2" x14ac:dyDescent="0.2">
      <c r="A452" t="b">
        <v>1</v>
      </c>
      <c r="B452" s="98" t="s">
        <v>1</v>
      </c>
    </row>
    <row r="453" spans="1:2" x14ac:dyDescent="0.2">
      <c r="A453" t="b">
        <v>0</v>
      </c>
      <c r="B453" s="43"/>
    </row>
    <row r="454" spans="1:2" x14ac:dyDescent="0.2">
      <c r="A454" t="b">
        <v>1</v>
      </c>
      <c r="B454" s="98" t="s">
        <v>1</v>
      </c>
    </row>
    <row r="455" spans="1:2" x14ac:dyDescent="0.2">
      <c r="A455" t="b">
        <v>0</v>
      </c>
      <c r="B455" s="43"/>
    </row>
    <row r="456" spans="1:2" x14ac:dyDescent="0.2">
      <c r="A456" t="b">
        <v>1</v>
      </c>
      <c r="B456" s="98" t="s">
        <v>1</v>
      </c>
    </row>
    <row r="457" spans="1:2" x14ac:dyDescent="0.2">
      <c r="A457" t="b">
        <v>0</v>
      </c>
      <c r="B457" s="43"/>
    </row>
    <row r="458" spans="1:2" x14ac:dyDescent="0.2">
      <c r="A458" t="b">
        <v>1</v>
      </c>
      <c r="B458" s="98" t="s">
        <v>1</v>
      </c>
    </row>
    <row r="459" spans="1:2" x14ac:dyDescent="0.2">
      <c r="A459" t="b">
        <v>0</v>
      </c>
      <c r="B459" s="43"/>
    </row>
    <row r="460" spans="1:2" x14ac:dyDescent="0.2">
      <c r="A460" t="b">
        <v>1</v>
      </c>
      <c r="B460" s="98" t="s">
        <v>205</v>
      </c>
    </row>
    <row r="461" spans="1:2" x14ac:dyDescent="0.2">
      <c r="A461" t="b">
        <v>0</v>
      </c>
      <c r="B461" s="43"/>
    </row>
    <row r="462" spans="1:2" x14ac:dyDescent="0.2">
      <c r="A462" t="b">
        <v>1</v>
      </c>
      <c r="B462" s="98" t="s">
        <v>205</v>
      </c>
    </row>
    <row r="463" spans="1:2" x14ac:dyDescent="0.2">
      <c r="A463" t="b">
        <v>0</v>
      </c>
      <c r="B463" s="43"/>
    </row>
    <row r="464" spans="1:2" x14ac:dyDescent="0.2">
      <c r="A464" t="b">
        <v>1</v>
      </c>
      <c r="B464" s="98" t="s">
        <v>205</v>
      </c>
    </row>
    <row r="465" spans="1:2" x14ac:dyDescent="0.2">
      <c r="A465" t="b">
        <v>0</v>
      </c>
      <c r="B465" s="43"/>
    </row>
    <row r="466" spans="1:2" x14ac:dyDescent="0.2">
      <c r="A466" t="b">
        <v>1</v>
      </c>
      <c r="B466" s="98" t="s">
        <v>205</v>
      </c>
    </row>
    <row r="467" spans="1:2" x14ac:dyDescent="0.2">
      <c r="A467" t="b">
        <v>0</v>
      </c>
      <c r="B467" s="43"/>
    </row>
    <row r="468" spans="1:2" x14ac:dyDescent="0.2">
      <c r="A468" t="b">
        <v>1</v>
      </c>
      <c r="B468" s="98" t="s">
        <v>205</v>
      </c>
    </row>
    <row r="469" spans="1:2" x14ac:dyDescent="0.2">
      <c r="A469" t="b">
        <v>0</v>
      </c>
      <c r="B469" s="43"/>
    </row>
    <row r="470" spans="1:2" x14ac:dyDescent="0.2">
      <c r="A470" t="b">
        <v>1</v>
      </c>
      <c r="B470" s="98" t="s">
        <v>205</v>
      </c>
    </row>
    <row r="471" spans="1:2" x14ac:dyDescent="0.2">
      <c r="A471" t="b">
        <v>0</v>
      </c>
      <c r="B471" s="43"/>
    </row>
    <row r="472" spans="1:2" x14ac:dyDescent="0.2">
      <c r="A472" t="b">
        <v>1</v>
      </c>
      <c r="B472" s="98" t="s">
        <v>184</v>
      </c>
    </row>
    <row r="473" spans="1:2" x14ac:dyDescent="0.2">
      <c r="A473" t="b">
        <v>0</v>
      </c>
      <c r="B473" s="43"/>
    </row>
    <row r="474" spans="1:2" x14ac:dyDescent="0.2">
      <c r="A474" t="b">
        <v>1</v>
      </c>
      <c r="B474" s="98" t="s">
        <v>184</v>
      </c>
    </row>
    <row r="475" spans="1:2" x14ac:dyDescent="0.2">
      <c r="A475" t="b">
        <v>0</v>
      </c>
      <c r="B475" s="43"/>
    </row>
    <row r="476" spans="1:2" x14ac:dyDescent="0.2">
      <c r="A476" t="b">
        <v>1</v>
      </c>
      <c r="B476" s="98" t="s">
        <v>184</v>
      </c>
    </row>
    <row r="477" spans="1:2" x14ac:dyDescent="0.2">
      <c r="A477" t="b">
        <v>0</v>
      </c>
      <c r="B477" s="43"/>
    </row>
    <row r="478" spans="1:2" x14ac:dyDescent="0.2">
      <c r="A478" t="b">
        <v>1</v>
      </c>
      <c r="B478" s="98" t="s">
        <v>184</v>
      </c>
    </row>
    <row r="479" spans="1:2" x14ac:dyDescent="0.2">
      <c r="A479" t="b">
        <v>0</v>
      </c>
      <c r="B479" s="43"/>
    </row>
    <row r="480" spans="1:2" x14ac:dyDescent="0.2">
      <c r="A480" t="b">
        <v>1</v>
      </c>
      <c r="B480" s="98" t="s">
        <v>184</v>
      </c>
    </row>
    <row r="481" spans="1:2" x14ac:dyDescent="0.2">
      <c r="A481" t="b">
        <v>0</v>
      </c>
      <c r="B481" s="43"/>
    </row>
    <row r="482" spans="1:2" x14ac:dyDescent="0.2">
      <c r="A482" t="b">
        <v>1</v>
      </c>
      <c r="B482" s="98" t="s">
        <v>184</v>
      </c>
    </row>
    <row r="483" spans="1:2" x14ac:dyDescent="0.2">
      <c r="A483" t="b">
        <v>0</v>
      </c>
      <c r="B483" s="43"/>
    </row>
    <row r="484" spans="1:2" x14ac:dyDescent="0.2">
      <c r="A484" t="b">
        <v>1</v>
      </c>
      <c r="B484" s="98" t="s">
        <v>2</v>
      </c>
    </row>
    <row r="485" spans="1:2" x14ac:dyDescent="0.2">
      <c r="A485" t="b">
        <v>0</v>
      </c>
      <c r="B485" s="43"/>
    </row>
    <row r="486" spans="1:2" x14ac:dyDescent="0.2">
      <c r="A486" t="b">
        <v>1</v>
      </c>
      <c r="B486" s="98" t="s">
        <v>2</v>
      </c>
    </row>
    <row r="487" spans="1:2" x14ac:dyDescent="0.2">
      <c r="A487" t="b">
        <v>0</v>
      </c>
      <c r="B487" s="43"/>
    </row>
    <row r="488" spans="1:2" x14ac:dyDescent="0.2">
      <c r="A488" t="b">
        <v>1</v>
      </c>
      <c r="B488" s="98" t="s">
        <v>2</v>
      </c>
    </row>
    <row r="489" spans="1:2" x14ac:dyDescent="0.2">
      <c r="A489" t="b">
        <v>0</v>
      </c>
      <c r="B489" s="43"/>
    </row>
    <row r="490" spans="1:2" x14ac:dyDescent="0.2">
      <c r="A490" t="b">
        <v>1</v>
      </c>
      <c r="B490" s="98" t="s">
        <v>2</v>
      </c>
    </row>
    <row r="491" spans="1:2" x14ac:dyDescent="0.2">
      <c r="A491" t="b">
        <v>0</v>
      </c>
      <c r="B491" s="43"/>
    </row>
    <row r="492" spans="1:2" x14ac:dyDescent="0.2">
      <c r="A492" t="b">
        <v>1</v>
      </c>
      <c r="B492" s="98" t="s">
        <v>2</v>
      </c>
    </row>
    <row r="493" spans="1:2" x14ac:dyDescent="0.2">
      <c r="A493" t="b">
        <v>0</v>
      </c>
      <c r="B493" s="43"/>
    </row>
    <row r="494" spans="1:2" x14ac:dyDescent="0.2">
      <c r="A494" t="b">
        <v>1</v>
      </c>
      <c r="B494" s="98" t="s">
        <v>2</v>
      </c>
    </row>
    <row r="495" spans="1:2" x14ac:dyDescent="0.2">
      <c r="A495" t="b">
        <v>0</v>
      </c>
      <c r="B495" s="43"/>
    </row>
    <row r="496" spans="1:2" x14ac:dyDescent="0.2">
      <c r="A496" t="b">
        <v>1</v>
      </c>
      <c r="B496" s="98" t="s">
        <v>3</v>
      </c>
    </row>
    <row r="497" spans="1:2" x14ac:dyDescent="0.2">
      <c r="A497" t="b">
        <v>0</v>
      </c>
      <c r="B497" s="43"/>
    </row>
    <row r="498" spans="1:2" x14ac:dyDescent="0.2">
      <c r="A498" t="b">
        <v>1</v>
      </c>
      <c r="B498" s="98" t="s">
        <v>3</v>
      </c>
    </row>
    <row r="499" spans="1:2" x14ac:dyDescent="0.2">
      <c r="A499" t="b">
        <v>0</v>
      </c>
      <c r="B499" s="43"/>
    </row>
    <row r="500" spans="1:2" x14ac:dyDescent="0.2">
      <c r="A500" t="b">
        <v>1</v>
      </c>
      <c r="B500" s="98" t="s">
        <v>3</v>
      </c>
    </row>
    <row r="501" spans="1:2" x14ac:dyDescent="0.2">
      <c r="A501" t="b">
        <v>0</v>
      </c>
      <c r="B501" s="43"/>
    </row>
    <row r="502" spans="1:2" x14ac:dyDescent="0.2">
      <c r="A502" t="b">
        <v>1</v>
      </c>
      <c r="B502" s="98" t="s">
        <v>3</v>
      </c>
    </row>
    <row r="503" spans="1:2" x14ac:dyDescent="0.2">
      <c r="A503" t="b">
        <v>0</v>
      </c>
      <c r="B503" s="43"/>
    </row>
    <row r="504" spans="1:2" x14ac:dyDescent="0.2">
      <c r="A504" t="b">
        <v>1</v>
      </c>
      <c r="B504" s="98" t="s">
        <v>3</v>
      </c>
    </row>
    <row r="505" spans="1:2" x14ac:dyDescent="0.2">
      <c r="A505" t="b">
        <v>0</v>
      </c>
      <c r="B505" s="43"/>
    </row>
    <row r="506" spans="1:2" x14ac:dyDescent="0.2">
      <c r="A506" t="b">
        <v>1</v>
      </c>
      <c r="B506" s="98" t="s">
        <v>3</v>
      </c>
    </row>
    <row r="507" spans="1:2" x14ac:dyDescent="0.2">
      <c r="A507" t="b">
        <v>0</v>
      </c>
      <c r="B507" s="43"/>
    </row>
    <row r="508" spans="1:2" x14ac:dyDescent="0.2">
      <c r="A508" t="b">
        <v>1</v>
      </c>
      <c r="B508" s="98" t="s">
        <v>4</v>
      </c>
    </row>
    <row r="509" spans="1:2" x14ac:dyDescent="0.2">
      <c r="A509" t="b">
        <v>0</v>
      </c>
      <c r="B509" s="43"/>
    </row>
    <row r="510" spans="1:2" x14ac:dyDescent="0.2">
      <c r="A510" t="b">
        <v>1</v>
      </c>
      <c r="B510" s="98" t="s">
        <v>4</v>
      </c>
    </row>
    <row r="511" spans="1:2" x14ac:dyDescent="0.2">
      <c r="A511" t="b">
        <v>0</v>
      </c>
      <c r="B511" s="43"/>
    </row>
    <row r="512" spans="1:2" x14ac:dyDescent="0.2">
      <c r="A512" t="b">
        <v>1</v>
      </c>
      <c r="B512" s="98" t="s">
        <v>4</v>
      </c>
    </row>
    <row r="513" spans="1:2" x14ac:dyDescent="0.2">
      <c r="A513" t="b">
        <v>0</v>
      </c>
      <c r="B513" s="43"/>
    </row>
    <row r="514" spans="1:2" x14ac:dyDescent="0.2">
      <c r="A514" t="b">
        <v>1</v>
      </c>
      <c r="B514" s="98" t="s">
        <v>4</v>
      </c>
    </row>
    <row r="515" spans="1:2" x14ac:dyDescent="0.2">
      <c r="A515" t="b">
        <v>0</v>
      </c>
      <c r="B515" s="43"/>
    </row>
    <row r="516" spans="1:2" x14ac:dyDescent="0.2">
      <c r="A516" t="b">
        <v>1</v>
      </c>
      <c r="B516" s="98" t="s">
        <v>4</v>
      </c>
    </row>
    <row r="517" spans="1:2" x14ac:dyDescent="0.2">
      <c r="A517" t="b">
        <v>0</v>
      </c>
      <c r="B517" s="43"/>
    </row>
    <row r="518" spans="1:2" x14ac:dyDescent="0.2">
      <c r="A518" t="b">
        <v>1</v>
      </c>
      <c r="B518" s="98" t="s">
        <v>4</v>
      </c>
    </row>
    <row r="519" spans="1:2" x14ac:dyDescent="0.2">
      <c r="A519" t="b">
        <v>0</v>
      </c>
      <c r="B519" s="43"/>
    </row>
    <row r="520" spans="1:2" x14ac:dyDescent="0.2">
      <c r="A520" t="b">
        <v>1</v>
      </c>
      <c r="B520" s="98" t="s">
        <v>5</v>
      </c>
    </row>
    <row r="521" spans="1:2" x14ac:dyDescent="0.2">
      <c r="A521" t="b">
        <v>0</v>
      </c>
      <c r="B521" s="43"/>
    </row>
    <row r="522" spans="1:2" x14ac:dyDescent="0.2">
      <c r="A522" t="b">
        <v>1</v>
      </c>
      <c r="B522" s="98" t="s">
        <v>5</v>
      </c>
    </row>
    <row r="523" spans="1:2" x14ac:dyDescent="0.2">
      <c r="A523" t="b">
        <v>0</v>
      </c>
      <c r="B523" s="43"/>
    </row>
    <row r="524" spans="1:2" x14ac:dyDescent="0.2">
      <c r="A524" t="b">
        <v>1</v>
      </c>
      <c r="B524" s="98" t="s">
        <v>5</v>
      </c>
    </row>
    <row r="525" spans="1:2" x14ac:dyDescent="0.2">
      <c r="A525" t="b">
        <v>0</v>
      </c>
      <c r="B525" s="43"/>
    </row>
    <row r="526" spans="1:2" x14ac:dyDescent="0.2">
      <c r="A526" t="b">
        <v>1</v>
      </c>
      <c r="B526" s="98" t="s">
        <v>5</v>
      </c>
    </row>
    <row r="527" spans="1:2" x14ac:dyDescent="0.2">
      <c r="A527" t="b">
        <v>0</v>
      </c>
      <c r="B527" s="43"/>
    </row>
    <row r="528" spans="1:2" x14ac:dyDescent="0.2">
      <c r="A528" t="b">
        <v>1</v>
      </c>
      <c r="B528" s="98" t="s">
        <v>5</v>
      </c>
    </row>
    <row r="529" spans="1:2" x14ac:dyDescent="0.2">
      <c r="A529" t="b">
        <v>0</v>
      </c>
    </row>
    <row r="530" spans="1:2" x14ac:dyDescent="0.2">
      <c r="A530" t="b">
        <v>1</v>
      </c>
      <c r="B530" t="s">
        <v>5</v>
      </c>
    </row>
    <row r="531" spans="1:2" x14ac:dyDescent="0.2">
      <c r="A531" t="b">
        <v>0</v>
      </c>
    </row>
    <row r="532" spans="1:2" x14ac:dyDescent="0.2">
      <c r="A532" t="b">
        <v>1</v>
      </c>
      <c r="B532" t="s">
        <v>207</v>
      </c>
    </row>
    <row r="533" spans="1:2" x14ac:dyDescent="0.2">
      <c r="A533" t="b">
        <v>0</v>
      </c>
    </row>
    <row r="534" spans="1:2" x14ac:dyDescent="0.2">
      <c r="A534" t="b">
        <v>1</v>
      </c>
      <c r="B534" t="s">
        <v>207</v>
      </c>
    </row>
    <row r="535" spans="1:2" x14ac:dyDescent="0.2">
      <c r="A535" t="b">
        <v>0</v>
      </c>
    </row>
    <row r="536" spans="1:2" x14ac:dyDescent="0.2">
      <c r="A536" t="b">
        <v>1</v>
      </c>
      <c r="B536" t="s">
        <v>207</v>
      </c>
    </row>
    <row r="537" spans="1:2" x14ac:dyDescent="0.2">
      <c r="A537" t="b">
        <v>0</v>
      </c>
    </row>
    <row r="538" spans="1:2" x14ac:dyDescent="0.2">
      <c r="A538" t="b">
        <v>1</v>
      </c>
      <c r="B538" t="s">
        <v>207</v>
      </c>
    </row>
    <row r="539" spans="1:2" x14ac:dyDescent="0.2">
      <c r="A539" t="b">
        <v>0</v>
      </c>
    </row>
    <row r="540" spans="1:2" x14ac:dyDescent="0.2">
      <c r="A540" t="b">
        <v>1</v>
      </c>
      <c r="B540" t="s">
        <v>207</v>
      </c>
    </row>
    <row r="541" spans="1:2" x14ac:dyDescent="0.2">
      <c r="A541" t="b">
        <v>0</v>
      </c>
    </row>
    <row r="542" spans="1:2" x14ac:dyDescent="0.2">
      <c r="A542" t="b">
        <v>1</v>
      </c>
      <c r="B542" t="s">
        <v>207</v>
      </c>
    </row>
    <row r="543" spans="1:2" x14ac:dyDescent="0.2">
      <c r="A543" t="b">
        <v>0</v>
      </c>
    </row>
    <row r="544" spans="1:2" x14ac:dyDescent="0.2">
      <c r="A544" t="b">
        <v>1</v>
      </c>
      <c r="B544" t="s">
        <v>282</v>
      </c>
    </row>
    <row r="545" spans="1:2" x14ac:dyDescent="0.2">
      <c r="A545" t="b">
        <v>0</v>
      </c>
    </row>
    <row r="546" spans="1:2" x14ac:dyDescent="0.2">
      <c r="A546" t="b">
        <v>1</v>
      </c>
      <c r="B546" t="s">
        <v>282</v>
      </c>
    </row>
    <row r="547" spans="1:2" x14ac:dyDescent="0.2">
      <c r="A547" t="b">
        <v>0</v>
      </c>
    </row>
    <row r="548" spans="1:2" x14ac:dyDescent="0.2">
      <c r="A548" t="b">
        <v>1</v>
      </c>
      <c r="B548" t="s">
        <v>282</v>
      </c>
    </row>
    <row r="549" spans="1:2" x14ac:dyDescent="0.2">
      <c r="A549" t="b">
        <v>0</v>
      </c>
    </row>
    <row r="550" spans="1:2" x14ac:dyDescent="0.2">
      <c r="A550" t="b">
        <v>1</v>
      </c>
      <c r="B550" t="s">
        <v>282</v>
      </c>
    </row>
    <row r="551" spans="1:2" x14ac:dyDescent="0.2">
      <c r="A551" t="b">
        <v>0</v>
      </c>
    </row>
    <row r="552" spans="1:2" x14ac:dyDescent="0.2">
      <c r="A552" t="b">
        <v>1</v>
      </c>
      <c r="B552" t="s">
        <v>282</v>
      </c>
    </row>
    <row r="553" spans="1:2" x14ac:dyDescent="0.2">
      <c r="A553" t="b">
        <v>0</v>
      </c>
    </row>
    <row r="554" spans="1:2" x14ac:dyDescent="0.2">
      <c r="A554" t="b">
        <v>1</v>
      </c>
      <c r="B554" t="s">
        <v>282</v>
      </c>
    </row>
    <row r="555" spans="1:2" x14ac:dyDescent="0.2">
      <c r="A555" t="b">
        <v>0</v>
      </c>
      <c r="B555" s="99"/>
    </row>
  </sheetData>
  <customSheetViews>
    <customSheetView guid="{B50381DA-06DA-4286-99A4-CB6DE67AD1EB}" state="hidden">
      <selection activeCell="B30" sqref="B30"/>
    </customSheetView>
  </customSheetViews>
  <mergeCells count="1">
    <mergeCell ref="A2:B2"/>
  </mergeCells>
  <phoneticPr fontId="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rgb="FFFF9966"/>
  </sheetPr>
  <dimension ref="A1:S181"/>
  <sheetViews>
    <sheetView showGridLines="0" showRowColHeaders="0" showOutlineSymbols="0" zoomScale="60" zoomScaleNormal="60" zoomScaleSheetLayoutView="20" workbookViewId="0">
      <selection activeCell="I19" sqref="I19"/>
    </sheetView>
  </sheetViews>
  <sheetFormatPr defaultColWidth="0" defaultRowHeight="10.5" zeroHeight="1" x14ac:dyDescent="0.15"/>
  <cols>
    <col min="1" max="1" width="2.7109375" style="437" customWidth="1"/>
    <col min="2" max="2" width="38.5703125" style="437" bestFit="1" customWidth="1"/>
    <col min="3" max="3" width="2.85546875" style="437" customWidth="1"/>
    <col min="4" max="9" width="27.7109375" style="437" customWidth="1"/>
    <col min="10" max="10" width="2.7109375" style="437" customWidth="1"/>
    <col min="11" max="16384" width="0" style="437" hidden="1"/>
  </cols>
  <sheetData>
    <row r="1" spans="1:19" s="438" customFormat="1" x14ac:dyDescent="0.15">
      <c r="A1" s="437"/>
      <c r="B1" s="437"/>
      <c r="C1" s="437"/>
      <c r="D1" s="437"/>
      <c r="E1" s="437"/>
      <c r="F1" s="437"/>
      <c r="G1" s="437"/>
      <c r="H1" s="437"/>
      <c r="I1" s="437"/>
      <c r="J1" s="437"/>
    </row>
    <row r="2" spans="1:19" s="438" customFormat="1" ht="19.5" customHeight="1" x14ac:dyDescent="0.15">
      <c r="A2" s="437"/>
      <c r="B2" s="439" t="s">
        <v>160</v>
      </c>
      <c r="C2" s="437"/>
      <c r="D2" s="437"/>
      <c r="E2" s="437"/>
      <c r="F2" s="437"/>
      <c r="G2" s="437"/>
      <c r="H2" s="437"/>
      <c r="I2" s="437"/>
      <c r="J2" s="437"/>
      <c r="K2" s="440"/>
      <c r="L2" s="440"/>
      <c r="M2" s="440"/>
      <c r="N2" s="440"/>
      <c r="O2" s="440"/>
      <c r="P2" s="440"/>
      <c r="Q2" s="440"/>
      <c r="R2" s="440"/>
      <c r="S2" s="440"/>
    </row>
    <row r="3" spans="1:19" s="438" customFormat="1" ht="20.25" customHeight="1" x14ac:dyDescent="0.2">
      <c r="A3" s="437"/>
      <c r="B3" s="441" t="s">
        <v>505</v>
      </c>
      <c r="C3" s="437"/>
      <c r="D3" s="574" t="s">
        <v>524</v>
      </c>
      <c r="E3" s="575"/>
      <c r="F3" s="575"/>
      <c r="G3" s="575"/>
      <c r="H3" s="575"/>
      <c r="I3" s="575"/>
      <c r="J3" s="437"/>
      <c r="K3" s="440"/>
      <c r="L3" s="440"/>
      <c r="M3" s="440"/>
      <c r="N3" s="440"/>
      <c r="O3" s="440"/>
      <c r="P3" s="440"/>
      <c r="Q3" s="440"/>
      <c r="R3" s="440"/>
      <c r="S3" s="440"/>
    </row>
    <row r="4" spans="1:19" x14ac:dyDescent="0.15">
      <c r="B4" s="442"/>
      <c r="E4" s="443"/>
      <c r="I4" s="444"/>
    </row>
    <row r="5" spans="1:19" ht="15.95" customHeight="1" thickBot="1" x14ac:dyDescent="0.2">
      <c r="B5" s="445" t="s">
        <v>339</v>
      </c>
    </row>
    <row r="6" spans="1:19" s="438" customFormat="1" ht="33" customHeight="1" x14ac:dyDescent="0.15">
      <c r="A6" s="437"/>
      <c r="B6" s="571" t="s">
        <v>178</v>
      </c>
      <c r="C6" s="446"/>
      <c r="D6" s="447" t="s">
        <v>442</v>
      </c>
      <c r="E6" s="447" t="s">
        <v>443</v>
      </c>
      <c r="F6" s="447" t="s">
        <v>444</v>
      </c>
      <c r="G6" s="447" t="s">
        <v>173</v>
      </c>
      <c r="H6" s="447" t="s">
        <v>243</v>
      </c>
      <c r="I6" s="447" t="s">
        <v>174</v>
      </c>
      <c r="J6" s="446"/>
      <c r="K6" s="440"/>
      <c r="L6" s="440"/>
      <c r="M6" s="440"/>
      <c r="N6" s="440"/>
      <c r="O6" s="440"/>
      <c r="P6" s="440"/>
      <c r="Q6" s="440"/>
      <c r="R6" s="440"/>
      <c r="S6" s="440"/>
    </row>
    <row r="7" spans="1:19" s="438" customFormat="1" ht="32.25" thickBot="1" x14ac:dyDescent="0.2">
      <c r="A7" s="437"/>
      <c r="B7" s="572"/>
      <c r="C7" s="446"/>
      <c r="D7" s="448" t="s">
        <v>706</v>
      </c>
      <c r="E7" s="448" t="s">
        <v>643</v>
      </c>
      <c r="F7" s="448" t="s">
        <v>707</v>
      </c>
      <c r="G7" s="448" t="s">
        <v>192</v>
      </c>
      <c r="H7" s="448" t="s">
        <v>193</v>
      </c>
      <c r="I7" s="448" t="s">
        <v>757</v>
      </c>
      <c r="J7" s="446"/>
      <c r="K7" s="440"/>
      <c r="L7" s="440"/>
      <c r="M7" s="440"/>
      <c r="N7" s="440"/>
      <c r="O7" s="440"/>
      <c r="P7" s="440"/>
      <c r="Q7" s="440"/>
      <c r="R7" s="440"/>
      <c r="S7" s="440"/>
    </row>
    <row r="8" spans="1:19" s="438" customFormat="1" ht="33" customHeight="1" x14ac:dyDescent="0.15">
      <c r="A8" s="437"/>
      <c r="B8" s="571" t="s">
        <v>188</v>
      </c>
      <c r="C8" s="446"/>
      <c r="D8" s="447" t="s">
        <v>255</v>
      </c>
      <c r="E8" s="447" t="s">
        <v>684</v>
      </c>
      <c r="F8" s="447" t="s">
        <v>445</v>
      </c>
      <c r="G8" s="447" t="s">
        <v>446</v>
      </c>
      <c r="H8" s="447" t="s">
        <v>347</v>
      </c>
      <c r="I8" s="447" t="s">
        <v>686</v>
      </c>
      <c r="J8" s="449"/>
      <c r="K8" s="440"/>
      <c r="L8" s="440"/>
      <c r="M8" s="440"/>
      <c r="N8" s="440"/>
      <c r="O8" s="440"/>
      <c r="P8" s="440"/>
      <c r="Q8" s="440"/>
      <c r="R8" s="440"/>
      <c r="S8" s="440"/>
    </row>
    <row r="9" spans="1:19" s="438" customFormat="1" ht="33" customHeight="1" thickBot="1" x14ac:dyDescent="0.2">
      <c r="A9" s="437"/>
      <c r="B9" s="572"/>
      <c r="C9" s="446"/>
      <c r="D9" s="448" t="s">
        <v>194</v>
      </c>
      <c r="E9" s="448" t="s">
        <v>416</v>
      </c>
      <c r="F9" s="448" t="s">
        <v>756</v>
      </c>
      <c r="G9" s="448" t="s">
        <v>708</v>
      </c>
      <c r="H9" s="448" t="s">
        <v>82</v>
      </c>
      <c r="I9" s="448" t="s">
        <v>709</v>
      </c>
      <c r="J9" s="449"/>
      <c r="K9" s="440"/>
      <c r="L9" s="440"/>
      <c r="M9" s="440"/>
      <c r="N9" s="440"/>
      <c r="O9" s="440"/>
      <c r="P9" s="440"/>
      <c r="Q9" s="440"/>
      <c r="R9" s="440"/>
      <c r="S9" s="440"/>
    </row>
    <row r="10" spans="1:19" s="438" customFormat="1" ht="32.25" customHeight="1" x14ac:dyDescent="0.15">
      <c r="A10" s="437"/>
      <c r="B10" s="571" t="s">
        <v>503</v>
      </c>
      <c r="C10" s="446"/>
      <c r="D10" s="447" t="s">
        <v>256</v>
      </c>
      <c r="E10" s="447" t="s">
        <v>253</v>
      </c>
      <c r="F10" s="447" t="s">
        <v>251</v>
      </c>
      <c r="G10" s="447" t="s">
        <v>642</v>
      </c>
      <c r="H10" s="447" t="s">
        <v>417</v>
      </c>
      <c r="I10" s="447" t="s">
        <v>252</v>
      </c>
      <c r="J10" s="449"/>
      <c r="K10" s="440"/>
      <c r="L10" s="440"/>
      <c r="M10" s="440"/>
      <c r="N10" s="440"/>
      <c r="O10" s="440"/>
      <c r="P10" s="440"/>
      <c r="Q10" s="440"/>
      <c r="R10" s="440"/>
      <c r="S10" s="440"/>
    </row>
    <row r="11" spans="1:19" s="438" customFormat="1" ht="32.25" thickBot="1" x14ac:dyDescent="0.2">
      <c r="A11" s="437"/>
      <c r="B11" s="572"/>
      <c r="C11" s="446"/>
      <c r="D11" s="448" t="s">
        <v>473</v>
      </c>
      <c r="E11" s="448" t="s">
        <v>169</v>
      </c>
      <c r="F11" s="448" t="s">
        <v>755</v>
      </c>
      <c r="G11" s="448" t="s">
        <v>710</v>
      </c>
      <c r="H11" s="448" t="s">
        <v>472</v>
      </c>
      <c r="I11" s="448" t="s">
        <v>586</v>
      </c>
      <c r="J11" s="449"/>
      <c r="K11" s="440"/>
      <c r="L11" s="440"/>
      <c r="M11" s="440"/>
      <c r="N11" s="440"/>
      <c r="O11" s="440"/>
      <c r="P11" s="440"/>
      <c r="Q11" s="440"/>
      <c r="R11" s="440"/>
      <c r="S11" s="440"/>
    </row>
    <row r="12" spans="1:19" s="438" customFormat="1" ht="33" customHeight="1" x14ac:dyDescent="0.15">
      <c r="A12" s="437"/>
      <c r="B12" s="571" t="s">
        <v>534</v>
      </c>
      <c r="C12" s="446"/>
      <c r="D12" s="447" t="s">
        <v>468</v>
      </c>
      <c r="E12" s="447" t="s">
        <v>91</v>
      </c>
      <c r="F12" s="447" t="s">
        <v>348</v>
      </c>
      <c r="G12" s="447" t="s">
        <v>257</v>
      </c>
      <c r="H12" s="447" t="s">
        <v>418</v>
      </c>
      <c r="I12" s="447" t="s">
        <v>17</v>
      </c>
      <c r="J12" s="449"/>
      <c r="K12" s="440"/>
      <c r="L12" s="440"/>
      <c r="M12" s="440"/>
      <c r="N12" s="440"/>
      <c r="O12" s="440"/>
      <c r="P12" s="440"/>
      <c r="Q12" s="440"/>
      <c r="R12" s="440"/>
      <c r="S12" s="440"/>
    </row>
    <row r="13" spans="1:19" s="438" customFormat="1" ht="32.25" thickBot="1" x14ac:dyDescent="0.2">
      <c r="A13" s="437"/>
      <c r="B13" s="572"/>
      <c r="C13" s="446"/>
      <c r="D13" s="448" t="s">
        <v>759</v>
      </c>
      <c r="E13" s="448" t="s">
        <v>171</v>
      </c>
      <c r="F13" s="448" t="s">
        <v>587</v>
      </c>
      <c r="G13" s="448" t="s">
        <v>83</v>
      </c>
      <c r="H13" s="448" t="s">
        <v>754</v>
      </c>
      <c r="I13" s="448" t="s">
        <v>172</v>
      </c>
      <c r="J13" s="449"/>
      <c r="K13" s="440"/>
      <c r="L13" s="440"/>
      <c r="M13" s="440"/>
      <c r="N13" s="440"/>
      <c r="O13" s="440"/>
      <c r="P13" s="440"/>
      <c r="Q13" s="440"/>
      <c r="R13" s="440"/>
      <c r="S13" s="440"/>
    </row>
    <row r="14" spans="1:19" s="438" customFormat="1" ht="33" customHeight="1" x14ac:dyDescent="0.15">
      <c r="A14" s="437"/>
      <c r="B14" s="571" t="s">
        <v>314</v>
      </c>
      <c r="C14" s="446"/>
      <c r="D14" s="447" t="s">
        <v>350</v>
      </c>
      <c r="E14" s="447" t="s">
        <v>112</v>
      </c>
      <c r="F14" s="447" t="s">
        <v>349</v>
      </c>
      <c r="G14" s="447" t="s">
        <v>115</v>
      </c>
      <c r="H14" s="447" t="s">
        <v>258</v>
      </c>
      <c r="I14" s="447" t="s">
        <v>351</v>
      </c>
      <c r="J14" s="449"/>
      <c r="K14" s="440"/>
      <c r="L14" s="440"/>
      <c r="M14" s="440"/>
      <c r="N14" s="440"/>
      <c r="O14" s="440"/>
      <c r="P14" s="440"/>
      <c r="Q14" s="440"/>
      <c r="R14" s="440"/>
      <c r="S14" s="440"/>
    </row>
    <row r="15" spans="1:19" s="438" customFormat="1" ht="33" customHeight="1" thickBot="1" x14ac:dyDescent="0.2">
      <c r="A15" s="437"/>
      <c r="B15" s="572"/>
      <c r="C15" s="446"/>
      <c r="D15" s="448" t="s">
        <v>758</v>
      </c>
      <c r="E15" s="448" t="s">
        <v>770</v>
      </c>
      <c r="F15" s="448" t="s">
        <v>761</v>
      </c>
      <c r="G15" s="448" t="s">
        <v>764</v>
      </c>
      <c r="H15" s="448" t="s">
        <v>772</v>
      </c>
      <c r="I15" s="448" t="s">
        <v>771</v>
      </c>
      <c r="J15" s="449"/>
      <c r="K15" s="440"/>
      <c r="L15" s="440"/>
      <c r="M15" s="440"/>
      <c r="N15" s="440"/>
      <c r="O15" s="440"/>
      <c r="P15" s="440"/>
      <c r="Q15" s="440"/>
      <c r="R15" s="440"/>
      <c r="S15" s="440"/>
    </row>
    <row r="16" spans="1:19" s="438" customFormat="1" ht="33" customHeight="1" x14ac:dyDescent="0.15">
      <c r="A16" s="437"/>
      <c r="B16" s="571" t="s">
        <v>186</v>
      </c>
      <c r="C16" s="446"/>
      <c r="D16" s="447" t="s">
        <v>19</v>
      </c>
      <c r="E16" s="447" t="s">
        <v>419</v>
      </c>
      <c r="F16" s="447" t="s">
        <v>97</v>
      </c>
      <c r="G16" s="447" t="s">
        <v>259</v>
      </c>
      <c r="H16" s="447" t="s">
        <v>260</v>
      </c>
      <c r="I16" s="447" t="s">
        <v>117</v>
      </c>
      <c r="J16" s="449"/>
      <c r="K16" s="440"/>
      <c r="L16" s="440"/>
      <c r="M16" s="440"/>
      <c r="N16" s="440"/>
      <c r="O16" s="440"/>
      <c r="P16" s="440"/>
      <c r="Q16" s="440"/>
      <c r="R16" s="440"/>
      <c r="S16" s="440"/>
    </row>
    <row r="17" spans="1:19" s="438" customFormat="1" ht="32.25" thickBot="1" x14ac:dyDescent="0.2">
      <c r="A17" s="437"/>
      <c r="B17" s="573"/>
      <c r="C17" s="446"/>
      <c r="D17" s="448" t="s">
        <v>420</v>
      </c>
      <c r="E17" s="448" t="s">
        <v>107</v>
      </c>
      <c r="F17" s="448" t="s">
        <v>506</v>
      </c>
      <c r="G17" s="448" t="s">
        <v>421</v>
      </c>
      <c r="H17" s="448" t="s">
        <v>607</v>
      </c>
      <c r="I17" s="448" t="s">
        <v>711</v>
      </c>
      <c r="J17" s="449"/>
      <c r="K17" s="440"/>
      <c r="L17" s="440"/>
      <c r="M17" s="440"/>
      <c r="N17" s="440"/>
      <c r="O17" s="440"/>
      <c r="P17" s="440"/>
      <c r="Q17" s="440"/>
      <c r="R17" s="440"/>
      <c r="S17" s="440"/>
    </row>
    <row r="18" spans="1:19" s="438" customFormat="1" ht="32.25" customHeight="1" x14ac:dyDescent="0.15">
      <c r="A18" s="437"/>
      <c r="B18" s="571" t="s">
        <v>491</v>
      </c>
      <c r="C18" s="446"/>
      <c r="D18" s="447" t="s">
        <v>687</v>
      </c>
      <c r="E18" s="447" t="s">
        <v>353</v>
      </c>
      <c r="F18" s="447" t="s">
        <v>422</v>
      </c>
      <c r="G18" s="447" t="s">
        <v>352</v>
      </c>
      <c r="H18" s="447" t="s">
        <v>688</v>
      </c>
      <c r="I18" s="447" t="s">
        <v>332</v>
      </c>
      <c r="J18" s="449"/>
      <c r="K18" s="440"/>
      <c r="L18" s="440"/>
      <c r="M18" s="440"/>
      <c r="N18" s="440"/>
      <c r="O18" s="440"/>
      <c r="P18" s="440"/>
      <c r="Q18" s="440"/>
      <c r="R18" s="440"/>
      <c r="S18" s="440"/>
    </row>
    <row r="19" spans="1:19" s="438" customFormat="1" ht="33" customHeight="1" thickBot="1" x14ac:dyDescent="0.2">
      <c r="A19" s="437"/>
      <c r="B19" s="573"/>
      <c r="C19" s="446"/>
      <c r="D19" s="448" t="s">
        <v>209</v>
      </c>
      <c r="E19" s="448" t="s">
        <v>643</v>
      </c>
      <c r="F19" s="448" t="s">
        <v>210</v>
      </c>
      <c r="G19" s="448" t="s">
        <v>588</v>
      </c>
      <c r="H19" s="448" t="s">
        <v>116</v>
      </c>
      <c r="I19" s="448" t="s">
        <v>24</v>
      </c>
      <c r="J19" s="449"/>
      <c r="K19" s="440"/>
      <c r="L19" s="440"/>
      <c r="M19" s="440"/>
      <c r="N19" s="440"/>
      <c r="O19" s="440"/>
      <c r="P19" s="440"/>
      <c r="Q19" s="440"/>
      <c r="R19" s="440"/>
      <c r="S19" s="440"/>
    </row>
    <row r="20" spans="1:19" s="438" customFormat="1" ht="33" customHeight="1" x14ac:dyDescent="0.15">
      <c r="A20" s="437"/>
      <c r="B20" s="571" t="s">
        <v>536</v>
      </c>
      <c r="C20" s="446"/>
      <c r="D20" s="447" t="s">
        <v>129</v>
      </c>
      <c r="E20" s="447" t="s">
        <v>354</v>
      </c>
      <c r="F20" s="447" t="s">
        <v>333</v>
      </c>
      <c r="G20" s="447" t="s">
        <v>334</v>
      </c>
      <c r="H20" s="447" t="s">
        <v>335</v>
      </c>
      <c r="I20" s="447" t="s">
        <v>336</v>
      </c>
      <c r="J20" s="449"/>
      <c r="K20" s="440"/>
      <c r="L20" s="440"/>
      <c r="M20" s="440"/>
      <c r="N20" s="440"/>
      <c r="O20" s="440"/>
      <c r="P20" s="440"/>
      <c r="Q20" s="440"/>
      <c r="R20" s="440"/>
      <c r="S20" s="440"/>
    </row>
    <row r="21" spans="1:19" s="438" customFormat="1" ht="32.25" thickBot="1" x14ac:dyDescent="0.2">
      <c r="A21" s="437"/>
      <c r="B21" s="573"/>
      <c r="C21" s="446"/>
      <c r="D21" s="448" t="s">
        <v>211</v>
      </c>
      <c r="E21" s="448" t="s">
        <v>279</v>
      </c>
      <c r="F21" s="448" t="s">
        <v>712</v>
      </c>
      <c r="G21" s="448" t="s">
        <v>280</v>
      </c>
      <c r="H21" s="448" t="s">
        <v>281</v>
      </c>
      <c r="I21" s="448" t="s">
        <v>750</v>
      </c>
      <c r="J21" s="449"/>
      <c r="K21" s="440"/>
      <c r="L21" s="440"/>
      <c r="M21" s="440"/>
      <c r="N21" s="440"/>
      <c r="O21" s="440"/>
      <c r="P21" s="440"/>
      <c r="Q21" s="440"/>
      <c r="R21" s="440"/>
      <c r="S21" s="440"/>
    </row>
    <row r="22" spans="1:19" s="438" customFormat="1" ht="32.25" customHeight="1" x14ac:dyDescent="0.15">
      <c r="A22" s="437"/>
      <c r="B22" s="571" t="s">
        <v>537</v>
      </c>
      <c r="C22" s="446"/>
      <c r="D22" s="447" t="s">
        <v>35</v>
      </c>
      <c r="E22" s="447" t="s">
        <v>108</v>
      </c>
      <c r="F22" s="447" t="s">
        <v>110</v>
      </c>
      <c r="G22" s="447" t="s">
        <v>337</v>
      </c>
      <c r="H22" s="447" t="s">
        <v>98</v>
      </c>
      <c r="I22" s="447" t="s">
        <v>338</v>
      </c>
      <c r="J22" s="449"/>
      <c r="K22" s="440"/>
      <c r="L22" s="440"/>
      <c r="M22" s="440"/>
      <c r="N22" s="440"/>
      <c r="O22" s="440"/>
      <c r="P22" s="440"/>
      <c r="Q22" s="440"/>
      <c r="R22" s="440"/>
      <c r="S22" s="440"/>
    </row>
    <row r="23" spans="1:19" s="438" customFormat="1" ht="33" customHeight="1" thickBot="1" x14ac:dyDescent="0.2">
      <c r="A23" s="437"/>
      <c r="B23" s="573"/>
      <c r="C23" s="446"/>
      <c r="D23" s="448" t="s">
        <v>713</v>
      </c>
      <c r="E23" s="448" t="s">
        <v>589</v>
      </c>
      <c r="F23" s="448" t="s">
        <v>591</v>
      </c>
      <c r="G23" s="448" t="s">
        <v>590</v>
      </c>
      <c r="H23" s="448" t="s">
        <v>79</v>
      </c>
      <c r="I23" s="448" t="s">
        <v>760</v>
      </c>
      <c r="J23" s="449"/>
      <c r="K23" s="440"/>
      <c r="L23" s="440"/>
      <c r="M23" s="440"/>
      <c r="N23" s="440"/>
      <c r="O23" s="440"/>
      <c r="P23" s="440"/>
      <c r="Q23" s="440"/>
      <c r="R23" s="440"/>
      <c r="S23" s="440"/>
    </row>
    <row r="24" spans="1:19" s="438" customFormat="1" ht="32.25" customHeight="1" x14ac:dyDescent="0.15">
      <c r="A24" s="437"/>
      <c r="B24" s="571" t="s">
        <v>487</v>
      </c>
      <c r="C24" s="446"/>
      <c r="D24" s="447" t="s">
        <v>471</v>
      </c>
      <c r="E24" s="447" t="s">
        <v>355</v>
      </c>
      <c r="F24" s="447" t="s">
        <v>356</v>
      </c>
      <c r="G24" s="447" t="s">
        <v>357</v>
      </c>
      <c r="H24" s="447" t="s">
        <v>305</v>
      </c>
      <c r="I24" s="447" t="s">
        <v>583</v>
      </c>
      <c r="J24" s="449"/>
      <c r="K24" s="440"/>
      <c r="L24" s="440"/>
      <c r="M24" s="440"/>
      <c r="N24" s="440"/>
      <c r="O24" s="440"/>
      <c r="P24" s="440"/>
      <c r="Q24" s="440"/>
      <c r="R24" s="440"/>
      <c r="S24" s="440"/>
    </row>
    <row r="25" spans="1:19" s="438" customFormat="1" ht="32.25" thickBot="1" x14ac:dyDescent="0.2">
      <c r="A25" s="437"/>
      <c r="B25" s="573"/>
      <c r="C25" s="446"/>
      <c r="D25" s="448" t="s">
        <v>212</v>
      </c>
      <c r="E25" s="448" t="s">
        <v>358</v>
      </c>
      <c r="F25" s="448" t="s">
        <v>753</v>
      </c>
      <c r="G25" s="448" t="s">
        <v>526</v>
      </c>
      <c r="H25" s="448" t="s">
        <v>644</v>
      </c>
      <c r="I25" s="448" t="s">
        <v>714</v>
      </c>
      <c r="J25" s="449"/>
      <c r="K25" s="440"/>
      <c r="L25" s="440"/>
      <c r="M25" s="440"/>
      <c r="N25" s="440"/>
      <c r="O25" s="440"/>
      <c r="P25" s="440"/>
      <c r="Q25" s="440"/>
      <c r="R25" s="440"/>
      <c r="S25" s="440"/>
    </row>
    <row r="26" spans="1:19" s="438" customFormat="1" ht="33" customHeight="1" x14ac:dyDescent="0.15">
      <c r="A26" s="437"/>
      <c r="B26" s="571" t="s">
        <v>187</v>
      </c>
      <c r="C26" s="446"/>
      <c r="D26" s="447" t="s">
        <v>359</v>
      </c>
      <c r="E26" s="447" t="s">
        <v>306</v>
      </c>
      <c r="F26" s="447" t="s">
        <v>307</v>
      </c>
      <c r="G26" s="447" t="s">
        <v>592</v>
      </c>
      <c r="H26" s="447" t="s">
        <v>423</v>
      </c>
      <c r="I26" s="447" t="s">
        <v>111</v>
      </c>
      <c r="J26" s="449"/>
      <c r="K26" s="440"/>
      <c r="L26" s="440"/>
      <c r="M26" s="440"/>
      <c r="N26" s="440"/>
      <c r="O26" s="440"/>
      <c r="P26" s="440"/>
      <c r="Q26" s="440"/>
      <c r="R26" s="440"/>
      <c r="S26" s="440"/>
    </row>
    <row r="27" spans="1:19" s="438" customFormat="1" ht="33" customHeight="1" thickBot="1" x14ac:dyDescent="0.2">
      <c r="A27" s="437"/>
      <c r="B27" s="573"/>
      <c r="C27" s="446"/>
      <c r="D27" s="448" t="s">
        <v>144</v>
      </c>
      <c r="E27" s="448" t="s">
        <v>145</v>
      </c>
      <c r="F27" s="448" t="s">
        <v>424</v>
      </c>
      <c r="G27" s="448" t="s">
        <v>425</v>
      </c>
      <c r="H27" s="448" t="s">
        <v>80</v>
      </c>
      <c r="I27" s="448" t="s">
        <v>360</v>
      </c>
      <c r="J27" s="449"/>
      <c r="K27" s="440"/>
      <c r="L27" s="440"/>
      <c r="M27" s="440"/>
      <c r="N27" s="440"/>
      <c r="O27" s="440"/>
      <c r="P27" s="440"/>
      <c r="Q27" s="440"/>
      <c r="R27" s="440"/>
      <c r="S27" s="440"/>
    </row>
    <row r="28" spans="1:19" s="438" customFormat="1" ht="33" customHeight="1" x14ac:dyDescent="0.15">
      <c r="A28" s="437"/>
      <c r="B28" s="571" t="s">
        <v>539</v>
      </c>
      <c r="C28" s="446"/>
      <c r="D28" s="447" t="s">
        <v>308</v>
      </c>
      <c r="E28" s="447" t="s">
        <v>309</v>
      </c>
      <c r="F28" s="447" t="s">
        <v>310</v>
      </c>
      <c r="G28" s="447" t="s">
        <v>311</v>
      </c>
      <c r="H28" s="447" t="s">
        <v>426</v>
      </c>
      <c r="I28" s="447" t="s">
        <v>312</v>
      </c>
      <c r="J28" s="449"/>
      <c r="K28" s="440"/>
      <c r="L28" s="440"/>
      <c r="M28" s="440"/>
      <c r="N28" s="440"/>
      <c r="O28" s="440"/>
      <c r="P28" s="440"/>
      <c r="Q28" s="440"/>
      <c r="R28" s="440"/>
      <c r="S28" s="440"/>
    </row>
    <row r="29" spans="1:19" s="438" customFormat="1" ht="33" customHeight="1" thickBot="1" x14ac:dyDescent="0.2">
      <c r="A29" s="437"/>
      <c r="B29" s="573"/>
      <c r="C29" s="446"/>
      <c r="D29" s="448" t="s">
        <v>752</v>
      </c>
      <c r="E29" s="448" t="s">
        <v>751</v>
      </c>
      <c r="F29" s="448" t="s">
        <v>762</v>
      </c>
      <c r="G29" s="448" t="s">
        <v>763</v>
      </c>
      <c r="H29" s="448" t="s">
        <v>766</v>
      </c>
      <c r="I29" s="448" t="s">
        <v>765</v>
      </c>
      <c r="J29" s="449"/>
      <c r="K29" s="440"/>
      <c r="L29" s="440"/>
      <c r="M29" s="440"/>
      <c r="N29" s="440"/>
      <c r="O29" s="440"/>
      <c r="P29" s="440"/>
      <c r="Q29" s="440"/>
      <c r="R29" s="440"/>
      <c r="S29" s="440"/>
    </row>
    <row r="30" spans="1:19" s="438" customFormat="1" ht="33" customHeight="1" x14ac:dyDescent="0.15">
      <c r="A30" s="437"/>
      <c r="B30" s="571" t="s">
        <v>177</v>
      </c>
      <c r="C30" s="446"/>
      <c r="D30" s="447" t="s">
        <v>689</v>
      </c>
      <c r="E30" s="447" t="s">
        <v>361</v>
      </c>
      <c r="F30" s="447" t="s">
        <v>213</v>
      </c>
      <c r="G30" s="447" t="s">
        <v>492</v>
      </c>
      <c r="H30" s="447" t="s">
        <v>493</v>
      </c>
      <c r="I30" s="447" t="s">
        <v>494</v>
      </c>
      <c r="J30" s="449"/>
      <c r="K30" s="440"/>
      <c r="L30" s="440"/>
      <c r="M30" s="440"/>
      <c r="N30" s="440"/>
      <c r="O30" s="440"/>
      <c r="P30" s="440"/>
      <c r="Q30" s="440"/>
      <c r="R30" s="440"/>
      <c r="S30" s="440"/>
    </row>
    <row r="31" spans="1:19" s="438" customFormat="1" ht="32.25" customHeight="1" x14ac:dyDescent="0.15">
      <c r="A31" s="437"/>
      <c r="B31" s="573"/>
      <c r="C31" s="446"/>
      <c r="D31" s="448" t="s">
        <v>244</v>
      </c>
      <c r="E31" s="448" t="s">
        <v>363</v>
      </c>
      <c r="F31" s="448" t="s">
        <v>427</v>
      </c>
      <c r="G31" s="448" t="s">
        <v>715</v>
      </c>
      <c r="H31" s="448" t="s">
        <v>204</v>
      </c>
      <c r="I31" s="448" t="s">
        <v>362</v>
      </c>
      <c r="J31" s="449"/>
      <c r="K31" s="440"/>
      <c r="L31" s="440"/>
      <c r="M31" s="440"/>
      <c r="N31" s="440"/>
      <c r="O31" s="440"/>
      <c r="P31" s="440"/>
      <c r="Q31" s="440"/>
      <c r="R31" s="440"/>
      <c r="S31" s="440"/>
    </row>
    <row r="32" spans="1:19" ht="30" customHeight="1" x14ac:dyDescent="0.15">
      <c r="B32" s="328"/>
      <c r="C32" s="446"/>
      <c r="D32" s="449"/>
      <c r="E32" s="449"/>
      <c r="F32" s="449"/>
      <c r="G32" s="449"/>
      <c r="H32" s="449"/>
      <c r="I32" s="449"/>
      <c r="J32" s="449"/>
    </row>
    <row r="33" spans="1:19" s="438" customFormat="1" ht="15.95" customHeight="1" thickBot="1" x14ac:dyDescent="0.2">
      <c r="A33" s="437"/>
      <c r="B33" s="445" t="s">
        <v>340</v>
      </c>
      <c r="C33" s="437"/>
      <c r="D33" s="449"/>
      <c r="E33" s="449"/>
      <c r="F33" s="449"/>
      <c r="G33" s="449"/>
      <c r="H33" s="449"/>
      <c r="I33" s="449"/>
      <c r="J33" s="450"/>
      <c r="K33" s="440"/>
      <c r="L33" s="440"/>
      <c r="M33" s="440"/>
      <c r="N33" s="440"/>
      <c r="O33" s="440"/>
      <c r="P33" s="440"/>
      <c r="Q33" s="440"/>
      <c r="R33" s="440"/>
      <c r="S33" s="440"/>
    </row>
    <row r="34" spans="1:19" s="438" customFormat="1" ht="33" customHeight="1" x14ac:dyDescent="0.15">
      <c r="A34" s="437"/>
      <c r="B34" s="571" t="s">
        <v>189</v>
      </c>
      <c r="C34" s="446"/>
      <c r="D34" s="451" t="s">
        <v>584</v>
      </c>
      <c r="E34" s="451" t="s">
        <v>428</v>
      </c>
      <c r="F34" s="451" t="s">
        <v>364</v>
      </c>
      <c r="G34" s="451" t="s">
        <v>13</v>
      </c>
      <c r="H34" s="451" t="s">
        <v>469</v>
      </c>
      <c r="I34" s="451" t="s">
        <v>470</v>
      </c>
      <c r="J34" s="450"/>
      <c r="K34" s="440"/>
      <c r="L34" s="440"/>
      <c r="M34" s="440"/>
      <c r="N34" s="440"/>
      <c r="O34" s="440"/>
      <c r="P34" s="440"/>
      <c r="Q34" s="440"/>
      <c r="R34" s="440"/>
      <c r="S34" s="440"/>
    </row>
    <row r="35" spans="1:19" s="438" customFormat="1" ht="33" customHeight="1" thickBot="1" x14ac:dyDescent="0.2">
      <c r="A35" s="437"/>
      <c r="B35" s="573"/>
      <c r="C35" s="446"/>
      <c r="D35" s="452" t="s">
        <v>716</v>
      </c>
      <c r="E35" s="452" t="s">
        <v>638</v>
      </c>
      <c r="F35" s="452" t="s">
        <v>29</v>
      </c>
      <c r="G35" s="452" t="s">
        <v>369</v>
      </c>
      <c r="H35" s="452" t="s">
        <v>717</v>
      </c>
      <c r="I35" s="452" t="s">
        <v>130</v>
      </c>
      <c r="J35" s="450"/>
      <c r="K35" s="440"/>
      <c r="L35" s="440"/>
      <c r="M35" s="440"/>
      <c r="N35" s="440"/>
      <c r="O35" s="440"/>
      <c r="P35" s="440"/>
      <c r="Q35" s="440"/>
      <c r="R35" s="440"/>
      <c r="S35" s="440"/>
    </row>
    <row r="36" spans="1:19" s="438" customFormat="1" ht="33" customHeight="1" x14ac:dyDescent="0.15">
      <c r="A36" s="437"/>
      <c r="B36" s="571" t="s">
        <v>179</v>
      </c>
      <c r="C36" s="446"/>
      <c r="D36" s="453" t="s">
        <v>113</v>
      </c>
      <c r="E36" s="454" t="s">
        <v>114</v>
      </c>
      <c r="F36" s="454" t="s">
        <v>368</v>
      </c>
      <c r="G36" s="454" t="s">
        <v>366</v>
      </c>
      <c r="H36" s="454" t="s">
        <v>593</v>
      </c>
      <c r="I36" s="455" t="s">
        <v>15</v>
      </c>
      <c r="J36" s="450"/>
      <c r="K36" s="440"/>
      <c r="L36" s="440"/>
      <c r="M36" s="440"/>
      <c r="N36" s="440"/>
      <c r="O36" s="440"/>
      <c r="P36" s="440"/>
      <c r="Q36" s="440"/>
      <c r="R36" s="440"/>
      <c r="S36" s="440"/>
    </row>
    <row r="37" spans="1:19" s="438" customFormat="1" ht="33" customHeight="1" thickBot="1" x14ac:dyDescent="0.2">
      <c r="A37" s="437"/>
      <c r="B37" s="573"/>
      <c r="C37" s="446"/>
      <c r="D37" s="456" t="s">
        <v>30</v>
      </c>
      <c r="E37" s="452" t="s">
        <v>31</v>
      </c>
      <c r="F37" s="452" t="s">
        <v>365</v>
      </c>
      <c r="G37" s="452" t="s">
        <v>33</v>
      </c>
      <c r="H37" s="452" t="s">
        <v>594</v>
      </c>
      <c r="I37" s="457" t="s">
        <v>582</v>
      </c>
      <c r="J37" s="450"/>
      <c r="K37" s="440"/>
      <c r="L37" s="440"/>
      <c r="M37" s="440"/>
      <c r="N37" s="440"/>
      <c r="O37" s="440"/>
      <c r="P37" s="440"/>
      <c r="Q37" s="440"/>
      <c r="R37" s="440"/>
      <c r="S37" s="440"/>
    </row>
    <row r="38" spans="1:19" s="438" customFormat="1" ht="33" customHeight="1" x14ac:dyDescent="0.15">
      <c r="A38" s="437"/>
      <c r="B38" s="571" t="s">
        <v>488</v>
      </c>
      <c r="C38" s="446"/>
      <c r="D38" s="453" t="s">
        <v>494</v>
      </c>
      <c r="E38" s="454" t="s">
        <v>495</v>
      </c>
      <c r="F38" s="454" t="s">
        <v>496</v>
      </c>
      <c r="G38" s="454" t="s">
        <v>370</v>
      </c>
      <c r="H38" s="454" t="s">
        <v>371</v>
      </c>
      <c r="I38" s="455" t="s">
        <v>429</v>
      </c>
      <c r="J38" s="450"/>
      <c r="K38" s="440"/>
      <c r="L38" s="440"/>
      <c r="M38" s="440"/>
      <c r="N38" s="440"/>
      <c r="O38" s="440"/>
      <c r="P38" s="440"/>
      <c r="Q38" s="440"/>
      <c r="R38" s="440"/>
      <c r="S38" s="440"/>
    </row>
    <row r="39" spans="1:19" s="438" customFormat="1" ht="33" customHeight="1" thickBot="1" x14ac:dyDescent="0.2">
      <c r="A39" s="437"/>
      <c r="B39" s="573"/>
      <c r="C39" s="446"/>
      <c r="D39" s="456" t="s">
        <v>238</v>
      </c>
      <c r="E39" s="452" t="s">
        <v>237</v>
      </c>
      <c r="F39" s="452" t="s">
        <v>239</v>
      </c>
      <c r="G39" s="452" t="s">
        <v>241</v>
      </c>
      <c r="H39" s="452" t="s">
        <v>430</v>
      </c>
      <c r="I39" s="457" t="s">
        <v>331</v>
      </c>
      <c r="J39" s="450"/>
      <c r="K39" s="440"/>
      <c r="L39" s="440"/>
      <c r="M39" s="440"/>
      <c r="N39" s="440"/>
      <c r="O39" s="440"/>
      <c r="P39" s="440"/>
      <c r="Q39" s="440"/>
      <c r="R39" s="440"/>
      <c r="S39" s="440"/>
    </row>
    <row r="40" spans="1:19" s="438" customFormat="1" ht="33" customHeight="1" x14ac:dyDescent="0.15">
      <c r="A40" s="437"/>
      <c r="B40" s="571" t="s">
        <v>180</v>
      </c>
      <c r="C40" s="446"/>
      <c r="D40" s="453" t="s">
        <v>497</v>
      </c>
      <c r="E40" s="454" t="s">
        <v>498</v>
      </c>
      <c r="F40" s="454" t="s">
        <v>367</v>
      </c>
      <c r="G40" s="454" t="s">
        <v>109</v>
      </c>
      <c r="H40" s="454" t="s">
        <v>447</v>
      </c>
      <c r="I40" s="455" t="s">
        <v>499</v>
      </c>
      <c r="J40" s="450"/>
      <c r="K40" s="440"/>
      <c r="L40" s="440"/>
      <c r="M40" s="440"/>
      <c r="N40" s="440"/>
      <c r="O40" s="440"/>
      <c r="P40" s="440"/>
      <c r="Q40" s="440"/>
      <c r="R40" s="440"/>
      <c r="S40" s="440"/>
    </row>
    <row r="41" spans="1:19" s="438" customFormat="1" ht="33" customHeight="1" thickBot="1" x14ac:dyDescent="0.2">
      <c r="A41" s="437"/>
      <c r="B41" s="573"/>
      <c r="C41" s="446"/>
      <c r="D41" s="456" t="s">
        <v>134</v>
      </c>
      <c r="E41" s="452" t="s">
        <v>47</v>
      </c>
      <c r="F41" s="452" t="s">
        <v>718</v>
      </c>
      <c r="G41" s="452" t="s">
        <v>157</v>
      </c>
      <c r="H41" s="452" t="s">
        <v>719</v>
      </c>
      <c r="I41" s="457" t="s">
        <v>48</v>
      </c>
      <c r="J41" s="450"/>
      <c r="K41" s="440"/>
      <c r="L41" s="440"/>
      <c r="M41" s="440"/>
      <c r="N41" s="440"/>
      <c r="O41" s="440"/>
      <c r="P41" s="440"/>
      <c r="Q41" s="440"/>
      <c r="R41" s="440"/>
      <c r="S41" s="440"/>
    </row>
    <row r="42" spans="1:19" s="438" customFormat="1" ht="33" customHeight="1" x14ac:dyDescent="0.15">
      <c r="A42" s="437"/>
      <c r="B42" s="571" t="s">
        <v>489</v>
      </c>
      <c r="C42" s="446"/>
      <c r="D42" s="453" t="s">
        <v>20</v>
      </c>
      <c r="E42" s="454" t="s">
        <v>431</v>
      </c>
      <c r="F42" s="454" t="s">
        <v>372</v>
      </c>
      <c r="G42" s="454" t="s">
        <v>690</v>
      </c>
      <c r="H42" s="454" t="s">
        <v>500</v>
      </c>
      <c r="I42" s="455" t="s">
        <v>691</v>
      </c>
      <c r="J42" s="450"/>
      <c r="K42" s="440"/>
      <c r="L42" s="440"/>
      <c r="M42" s="440"/>
      <c r="N42" s="440"/>
      <c r="O42" s="440"/>
      <c r="P42" s="440"/>
      <c r="Q42" s="440"/>
      <c r="R42" s="440"/>
      <c r="S42" s="440"/>
    </row>
    <row r="43" spans="1:19" s="438" customFormat="1" ht="33" customHeight="1" thickBot="1" x14ac:dyDescent="0.2">
      <c r="A43" s="437"/>
      <c r="B43" s="573"/>
      <c r="C43" s="446"/>
      <c r="D43" s="458" t="s">
        <v>641</v>
      </c>
      <c r="E43" s="459" t="s">
        <v>49</v>
      </c>
      <c r="F43" s="459" t="s">
        <v>50</v>
      </c>
      <c r="G43" s="459" t="s">
        <v>640</v>
      </c>
      <c r="H43" s="459" t="s">
        <v>720</v>
      </c>
      <c r="I43" s="460" t="s">
        <v>432</v>
      </c>
      <c r="J43" s="450"/>
      <c r="K43" s="440"/>
      <c r="L43" s="440"/>
      <c r="M43" s="440"/>
      <c r="N43" s="440"/>
      <c r="O43" s="440"/>
      <c r="P43" s="440"/>
      <c r="Q43" s="440"/>
      <c r="R43" s="440"/>
      <c r="S43" s="440"/>
    </row>
    <row r="44" spans="1:19" ht="30" customHeight="1" x14ac:dyDescent="0.15">
      <c r="B44" s="328"/>
      <c r="C44" s="446"/>
      <c r="D44" s="449"/>
      <c r="E44" s="449"/>
      <c r="F44" s="449"/>
      <c r="G44" s="449"/>
      <c r="H44" s="449"/>
      <c r="I44" s="449"/>
      <c r="J44" s="450"/>
    </row>
    <row r="45" spans="1:19" ht="15.95" customHeight="1" thickBot="1" x14ac:dyDescent="0.2">
      <c r="B45" s="445" t="s">
        <v>502</v>
      </c>
      <c r="C45" s="446"/>
      <c r="D45" s="449"/>
      <c r="E45" s="449"/>
      <c r="F45" s="449"/>
      <c r="G45" s="449"/>
      <c r="H45" s="449"/>
      <c r="I45" s="449"/>
      <c r="J45" s="450"/>
    </row>
    <row r="46" spans="1:19" s="438" customFormat="1" ht="33" customHeight="1" x14ac:dyDescent="0.15">
      <c r="A46" s="437"/>
      <c r="B46" s="571" t="s">
        <v>190</v>
      </c>
      <c r="C46" s="446"/>
      <c r="D46" s="461" t="s">
        <v>23</v>
      </c>
      <c r="E46" s="451" t="s">
        <v>22</v>
      </c>
      <c r="F46" s="451" t="s">
        <v>374</v>
      </c>
      <c r="G46" s="451" t="s">
        <v>21</v>
      </c>
      <c r="H46" s="451" t="s">
        <v>448</v>
      </c>
      <c r="I46" s="462" t="s">
        <v>501</v>
      </c>
      <c r="J46" s="450"/>
      <c r="K46" s="440"/>
      <c r="L46" s="440"/>
      <c r="M46" s="440"/>
      <c r="N46" s="440"/>
      <c r="O46" s="440"/>
      <c r="P46" s="440"/>
      <c r="Q46" s="440"/>
      <c r="R46" s="440"/>
      <c r="S46" s="440"/>
    </row>
    <row r="47" spans="1:19" s="438" customFormat="1" ht="33" customHeight="1" thickBot="1" x14ac:dyDescent="0.2">
      <c r="A47" s="437"/>
      <c r="B47" s="573"/>
      <c r="C47" s="446"/>
      <c r="D47" s="456" t="s">
        <v>373</v>
      </c>
      <c r="E47" s="452" t="s">
        <v>639</v>
      </c>
      <c r="F47" s="452" t="s">
        <v>51</v>
      </c>
      <c r="G47" s="452" t="s">
        <v>52</v>
      </c>
      <c r="H47" s="452" t="s">
        <v>53</v>
      </c>
      <c r="I47" s="457" t="s">
        <v>433</v>
      </c>
      <c r="J47" s="450"/>
      <c r="K47" s="440"/>
      <c r="L47" s="440"/>
      <c r="M47" s="440"/>
      <c r="N47" s="440"/>
      <c r="O47" s="440"/>
      <c r="P47" s="440"/>
      <c r="Q47" s="440"/>
      <c r="R47" s="440"/>
      <c r="S47" s="440"/>
    </row>
    <row r="48" spans="1:19" s="438" customFormat="1" ht="33" customHeight="1" x14ac:dyDescent="0.15">
      <c r="A48" s="437"/>
      <c r="B48" s="571" t="s">
        <v>542</v>
      </c>
      <c r="C48" s="446"/>
      <c r="D48" s="453" t="s">
        <v>375</v>
      </c>
      <c r="E48" s="454" t="s">
        <v>692</v>
      </c>
      <c r="F48" s="454" t="s">
        <v>532</v>
      </c>
      <c r="G48" s="454" t="s">
        <v>175</v>
      </c>
      <c r="H48" s="454" t="s">
        <v>596</v>
      </c>
      <c r="I48" s="455" t="s">
        <v>595</v>
      </c>
      <c r="J48" s="450"/>
      <c r="K48" s="440"/>
      <c r="L48" s="440"/>
      <c r="M48" s="440"/>
      <c r="N48" s="440"/>
      <c r="O48" s="440"/>
      <c r="P48" s="440"/>
      <c r="Q48" s="440"/>
      <c r="R48" s="440"/>
      <c r="S48" s="440"/>
    </row>
    <row r="49" spans="1:19" s="438" customFormat="1" ht="33" customHeight="1" thickBot="1" x14ac:dyDescent="0.2">
      <c r="A49" s="437"/>
      <c r="B49" s="573"/>
      <c r="C49" s="446"/>
      <c r="D49" s="456" t="s">
        <v>377</v>
      </c>
      <c r="E49" s="452" t="s">
        <v>376</v>
      </c>
      <c r="F49" s="452" t="s">
        <v>219</v>
      </c>
      <c r="G49" s="452" t="s">
        <v>52</v>
      </c>
      <c r="H49" s="452" t="s">
        <v>721</v>
      </c>
      <c r="I49" s="457" t="s">
        <v>99</v>
      </c>
      <c r="J49" s="450"/>
      <c r="K49" s="440"/>
      <c r="L49" s="440"/>
      <c r="M49" s="440"/>
      <c r="N49" s="440"/>
      <c r="O49" s="440"/>
      <c r="P49" s="440"/>
      <c r="Q49" s="440"/>
      <c r="R49" s="440"/>
      <c r="S49" s="440"/>
    </row>
    <row r="50" spans="1:19" s="438" customFormat="1" ht="33" customHeight="1" x14ac:dyDescent="0.15">
      <c r="A50" s="437"/>
      <c r="B50" s="571" t="s">
        <v>191</v>
      </c>
      <c r="C50" s="446"/>
      <c r="D50" s="453" t="s">
        <v>16</v>
      </c>
      <c r="E50" s="454" t="s">
        <v>176</v>
      </c>
      <c r="F50" s="454" t="s">
        <v>449</v>
      </c>
      <c r="G50" s="454" t="s">
        <v>332</v>
      </c>
      <c r="H50" s="454" t="s">
        <v>597</v>
      </c>
      <c r="I50" s="455" t="s">
        <v>378</v>
      </c>
      <c r="J50" s="450"/>
      <c r="K50" s="440"/>
      <c r="L50" s="440"/>
      <c r="M50" s="440"/>
      <c r="N50" s="440"/>
      <c r="O50" s="440"/>
      <c r="P50" s="440"/>
      <c r="Q50" s="440"/>
      <c r="R50" s="440"/>
      <c r="S50" s="440"/>
    </row>
    <row r="51" spans="1:19" s="438" customFormat="1" ht="33" customHeight="1" thickBot="1" x14ac:dyDescent="0.2">
      <c r="A51" s="437"/>
      <c r="B51" s="573"/>
      <c r="C51" s="446"/>
      <c r="D51" s="456" t="s">
        <v>240</v>
      </c>
      <c r="E51" s="452" t="s">
        <v>379</v>
      </c>
      <c r="F51" s="452" t="s">
        <v>100</v>
      </c>
      <c r="G51" s="452" t="s">
        <v>598</v>
      </c>
      <c r="H51" s="452" t="s">
        <v>101</v>
      </c>
      <c r="I51" s="457" t="s">
        <v>599</v>
      </c>
      <c r="J51" s="450"/>
      <c r="K51" s="440"/>
      <c r="L51" s="440"/>
      <c r="M51" s="440"/>
      <c r="N51" s="440"/>
      <c r="O51" s="440"/>
      <c r="P51" s="440"/>
      <c r="Q51" s="440"/>
      <c r="R51" s="440"/>
      <c r="S51" s="440"/>
    </row>
    <row r="52" spans="1:19" s="438" customFormat="1" ht="32.25" customHeight="1" x14ac:dyDescent="0.15">
      <c r="A52" s="437"/>
      <c r="B52" s="571" t="s">
        <v>490</v>
      </c>
      <c r="C52" s="446"/>
      <c r="D52" s="453" t="s">
        <v>217</v>
      </c>
      <c r="E52" s="454" t="s">
        <v>218</v>
      </c>
      <c r="F52" s="454" t="s">
        <v>450</v>
      </c>
      <c r="G52" s="454" t="s">
        <v>18</v>
      </c>
      <c r="H52" s="454" t="s">
        <v>14</v>
      </c>
      <c r="I52" s="455" t="s">
        <v>380</v>
      </c>
      <c r="J52" s="450"/>
      <c r="K52" s="440"/>
      <c r="L52" s="440"/>
      <c r="M52" s="440"/>
      <c r="N52" s="440"/>
      <c r="O52" s="440"/>
      <c r="P52" s="440"/>
      <c r="Q52" s="440"/>
      <c r="R52" s="440"/>
      <c r="S52" s="440"/>
    </row>
    <row r="53" spans="1:19" s="438" customFormat="1" ht="33" customHeight="1" thickBot="1" x14ac:dyDescent="0.2">
      <c r="A53" s="437"/>
      <c r="B53" s="573"/>
      <c r="C53" s="446"/>
      <c r="D53" s="456" t="s">
        <v>381</v>
      </c>
      <c r="E53" s="452" t="s">
        <v>55</v>
      </c>
      <c r="F53" s="452" t="s">
        <v>722</v>
      </c>
      <c r="G53" s="452" t="s">
        <v>54</v>
      </c>
      <c r="H53" s="452" t="s">
        <v>214</v>
      </c>
      <c r="I53" s="457" t="s">
        <v>600</v>
      </c>
      <c r="J53" s="450"/>
      <c r="K53" s="440"/>
      <c r="L53" s="440"/>
      <c r="M53" s="440"/>
      <c r="N53" s="440"/>
      <c r="O53" s="440"/>
      <c r="P53" s="440"/>
      <c r="Q53" s="440"/>
      <c r="R53" s="440"/>
      <c r="S53" s="440"/>
    </row>
    <row r="54" spans="1:19" s="438" customFormat="1" ht="33" customHeight="1" x14ac:dyDescent="0.15">
      <c r="A54" s="437"/>
      <c r="B54" s="571" t="s">
        <v>544</v>
      </c>
      <c r="C54" s="446"/>
      <c r="D54" s="453" t="s">
        <v>382</v>
      </c>
      <c r="E54" s="454" t="s">
        <v>383</v>
      </c>
      <c r="F54" s="454" t="s">
        <v>385</v>
      </c>
      <c r="G54" s="454" t="s">
        <v>384</v>
      </c>
      <c r="H54" s="454" t="s">
        <v>693</v>
      </c>
      <c r="I54" s="455" t="s">
        <v>228</v>
      </c>
      <c r="J54" s="450"/>
      <c r="K54" s="440"/>
      <c r="L54" s="440"/>
      <c r="M54" s="440"/>
      <c r="N54" s="440"/>
      <c r="O54" s="440"/>
      <c r="P54" s="440"/>
      <c r="Q54" s="440"/>
      <c r="R54" s="440"/>
      <c r="S54" s="440"/>
    </row>
    <row r="55" spans="1:19" s="438" customFormat="1" ht="33" customHeight="1" thickBot="1" x14ac:dyDescent="0.2">
      <c r="A55" s="437"/>
      <c r="B55" s="573"/>
      <c r="C55" s="446"/>
      <c r="D55" s="456" t="s">
        <v>434</v>
      </c>
      <c r="E55" s="452" t="s">
        <v>215</v>
      </c>
      <c r="F55" s="452" t="s">
        <v>250</v>
      </c>
      <c r="G55" s="452" t="s">
        <v>56</v>
      </c>
      <c r="H55" s="452" t="s">
        <v>57</v>
      </c>
      <c r="I55" s="457" t="s">
        <v>435</v>
      </c>
      <c r="J55" s="450"/>
      <c r="K55" s="440"/>
      <c r="L55" s="440"/>
      <c r="M55" s="440"/>
      <c r="N55" s="440"/>
      <c r="O55" s="440"/>
      <c r="P55" s="440"/>
      <c r="Q55" s="440"/>
      <c r="R55" s="440"/>
      <c r="S55" s="440"/>
    </row>
    <row r="56" spans="1:19" s="438" customFormat="1" ht="33" customHeight="1" x14ac:dyDescent="0.15">
      <c r="A56" s="437"/>
      <c r="B56" s="571" t="s">
        <v>181</v>
      </c>
      <c r="C56" s="446"/>
      <c r="D56" s="453" t="s">
        <v>601</v>
      </c>
      <c r="E56" s="454" t="s">
        <v>123</v>
      </c>
      <c r="F56" s="454" t="s">
        <v>120</v>
      </c>
      <c r="G56" s="454" t="s">
        <v>119</v>
      </c>
      <c r="H56" s="454" t="s">
        <v>694</v>
      </c>
      <c r="I56" s="455" t="s">
        <v>585</v>
      </c>
      <c r="J56" s="450"/>
      <c r="K56" s="440"/>
      <c r="L56" s="440"/>
      <c r="M56" s="440"/>
      <c r="N56" s="440"/>
      <c r="O56" s="440"/>
      <c r="P56" s="440"/>
      <c r="Q56" s="440"/>
      <c r="R56" s="440"/>
      <c r="S56" s="440"/>
    </row>
    <row r="57" spans="1:19" s="438" customFormat="1" ht="33" customHeight="1" thickBot="1" x14ac:dyDescent="0.2">
      <c r="A57" s="437"/>
      <c r="B57" s="573"/>
      <c r="C57" s="446"/>
      <c r="D57" s="456" t="s">
        <v>723</v>
      </c>
      <c r="E57" s="452" t="s">
        <v>125</v>
      </c>
      <c r="F57" s="452" t="s">
        <v>126</v>
      </c>
      <c r="G57" s="452" t="s">
        <v>131</v>
      </c>
      <c r="H57" s="452" t="s">
        <v>124</v>
      </c>
      <c r="I57" s="457" t="s">
        <v>58</v>
      </c>
      <c r="J57" s="450"/>
      <c r="K57" s="440"/>
      <c r="L57" s="440"/>
      <c r="M57" s="440"/>
      <c r="N57" s="440"/>
      <c r="O57" s="440"/>
      <c r="P57" s="440"/>
      <c r="Q57" s="440"/>
      <c r="R57" s="440"/>
      <c r="S57" s="440"/>
    </row>
    <row r="58" spans="1:19" s="438" customFormat="1" ht="33" customHeight="1" x14ac:dyDescent="0.15">
      <c r="A58" s="437"/>
      <c r="B58" s="571" t="s">
        <v>545</v>
      </c>
      <c r="C58" s="446"/>
      <c r="D58" s="453" t="s">
        <v>229</v>
      </c>
      <c r="E58" s="454" t="s">
        <v>230</v>
      </c>
      <c r="F58" s="454" t="s">
        <v>61</v>
      </c>
      <c r="G58" s="454" t="s">
        <v>602</v>
      </c>
      <c r="H58" s="454" t="s">
        <v>231</v>
      </c>
      <c r="I58" s="455" t="s">
        <v>436</v>
      </c>
      <c r="J58" s="450"/>
      <c r="K58" s="440"/>
      <c r="L58" s="440"/>
      <c r="M58" s="440"/>
      <c r="N58" s="440"/>
      <c r="O58" s="440"/>
      <c r="P58" s="440"/>
      <c r="Q58" s="440"/>
      <c r="R58" s="440"/>
      <c r="S58" s="440"/>
    </row>
    <row r="59" spans="1:19" s="438" customFormat="1" ht="33" customHeight="1" thickBot="1" x14ac:dyDescent="0.2">
      <c r="A59" s="437"/>
      <c r="B59" s="573"/>
      <c r="C59" s="446"/>
      <c r="D59" s="456" t="s">
        <v>386</v>
      </c>
      <c r="E59" s="452" t="s">
        <v>603</v>
      </c>
      <c r="F59" s="452" t="s">
        <v>387</v>
      </c>
      <c r="G59" s="452" t="s">
        <v>59</v>
      </c>
      <c r="H59" s="452" t="s">
        <v>724</v>
      </c>
      <c r="I59" s="457" t="s">
        <v>60</v>
      </c>
      <c r="J59" s="450"/>
      <c r="K59" s="440"/>
      <c r="L59" s="440"/>
      <c r="M59" s="440"/>
      <c r="N59" s="440"/>
      <c r="O59" s="440"/>
      <c r="P59" s="440"/>
      <c r="Q59" s="440"/>
      <c r="R59" s="440"/>
      <c r="S59" s="440"/>
    </row>
    <row r="60" spans="1:19" s="438" customFormat="1" ht="33" customHeight="1" x14ac:dyDescent="0.15">
      <c r="A60" s="437"/>
      <c r="B60" s="571" t="s">
        <v>546</v>
      </c>
      <c r="C60" s="446"/>
      <c r="D60" s="453" t="s">
        <v>232</v>
      </c>
      <c r="E60" s="454" t="s">
        <v>233</v>
      </c>
      <c r="F60" s="454" t="s">
        <v>234</v>
      </c>
      <c r="G60" s="454" t="s">
        <v>604</v>
      </c>
      <c r="H60" s="454" t="s">
        <v>660</v>
      </c>
      <c r="I60" s="455" t="s">
        <v>388</v>
      </c>
      <c r="J60" s="450"/>
      <c r="K60" s="440"/>
      <c r="L60" s="440"/>
      <c r="M60" s="440"/>
      <c r="N60" s="440"/>
      <c r="O60" s="440"/>
      <c r="P60" s="440"/>
      <c r="Q60" s="440"/>
      <c r="R60" s="440"/>
      <c r="S60" s="440"/>
    </row>
    <row r="61" spans="1:19" s="438" customFormat="1" ht="33" customHeight="1" thickBot="1" x14ac:dyDescent="0.2">
      <c r="A61" s="437"/>
      <c r="B61" s="573"/>
      <c r="C61" s="446"/>
      <c r="D61" s="456" t="s">
        <v>62</v>
      </c>
      <c r="E61" s="452" t="s">
        <v>63</v>
      </c>
      <c r="F61" s="452" t="s">
        <v>64</v>
      </c>
      <c r="G61" s="452" t="s">
        <v>389</v>
      </c>
      <c r="H61" s="452" t="s">
        <v>725</v>
      </c>
      <c r="I61" s="457" t="s">
        <v>66</v>
      </c>
      <c r="J61" s="450"/>
      <c r="K61" s="440"/>
      <c r="L61" s="440"/>
      <c r="M61" s="440"/>
      <c r="N61" s="440"/>
      <c r="O61" s="440"/>
      <c r="P61" s="440"/>
      <c r="Q61" s="440"/>
      <c r="R61" s="440"/>
      <c r="S61" s="440"/>
    </row>
    <row r="62" spans="1:19" s="438" customFormat="1" ht="33" customHeight="1" x14ac:dyDescent="0.15">
      <c r="A62" s="437"/>
      <c r="B62" s="571" t="s">
        <v>547</v>
      </c>
      <c r="C62" s="446"/>
      <c r="D62" s="453" t="s">
        <v>235</v>
      </c>
      <c r="E62" s="454" t="s">
        <v>451</v>
      </c>
      <c r="F62" s="454" t="s">
        <v>236</v>
      </c>
      <c r="G62" s="454" t="s">
        <v>437</v>
      </c>
      <c r="H62" s="454" t="s">
        <v>390</v>
      </c>
      <c r="I62" s="455" t="s">
        <v>67</v>
      </c>
      <c r="J62" s="450"/>
      <c r="K62" s="440"/>
      <c r="L62" s="440"/>
      <c r="M62" s="440"/>
      <c r="N62" s="440"/>
      <c r="O62" s="440"/>
      <c r="P62" s="440"/>
      <c r="Q62" s="440"/>
      <c r="R62" s="440"/>
      <c r="S62" s="440"/>
    </row>
    <row r="63" spans="1:19" s="438" customFormat="1" ht="33" customHeight="1" thickBot="1" x14ac:dyDescent="0.2">
      <c r="A63" s="437"/>
      <c r="B63" s="573"/>
      <c r="C63" s="446"/>
      <c r="D63" s="456" t="s">
        <v>102</v>
      </c>
      <c r="E63" s="452" t="s">
        <v>605</v>
      </c>
      <c r="F63" s="452" t="s">
        <v>158</v>
      </c>
      <c r="G63" s="452" t="s">
        <v>46</v>
      </c>
      <c r="H63" s="452" t="s">
        <v>216</v>
      </c>
      <c r="I63" s="457" t="s">
        <v>391</v>
      </c>
      <c r="J63" s="450"/>
      <c r="K63" s="440"/>
      <c r="L63" s="440"/>
      <c r="M63" s="440"/>
      <c r="N63" s="440"/>
      <c r="O63" s="440"/>
      <c r="P63" s="440"/>
      <c r="Q63" s="440"/>
      <c r="R63" s="440"/>
      <c r="S63" s="440"/>
    </row>
    <row r="64" spans="1:19" s="438" customFormat="1" ht="33" customHeight="1" x14ac:dyDescent="0.15">
      <c r="A64" s="437"/>
      <c r="B64" s="571" t="s">
        <v>548</v>
      </c>
      <c r="C64" s="446"/>
      <c r="D64" s="453" t="s">
        <v>68</v>
      </c>
      <c r="E64" s="454" t="s">
        <v>69</v>
      </c>
      <c r="F64" s="454" t="s">
        <v>394</v>
      </c>
      <c r="G64" s="454" t="s">
        <v>395</v>
      </c>
      <c r="H64" s="454" t="s">
        <v>397</v>
      </c>
      <c r="I64" s="455" t="s">
        <v>396</v>
      </c>
      <c r="J64" s="450"/>
      <c r="K64" s="440"/>
      <c r="L64" s="440"/>
      <c r="M64" s="440"/>
      <c r="N64" s="440"/>
      <c r="O64" s="440"/>
      <c r="P64" s="440"/>
      <c r="Q64" s="440"/>
      <c r="R64" s="440"/>
      <c r="S64" s="440"/>
    </row>
    <row r="65" spans="1:19" s="438" customFormat="1" ht="33" customHeight="1" thickBot="1" x14ac:dyDescent="0.2">
      <c r="A65" s="437"/>
      <c r="B65" s="573"/>
      <c r="C65" s="446"/>
      <c r="D65" s="456" t="s">
        <v>438</v>
      </c>
      <c r="E65" s="452" t="s">
        <v>263</v>
      </c>
      <c r="F65" s="452" t="s">
        <v>392</v>
      </c>
      <c r="G65" s="452" t="s">
        <v>726</v>
      </c>
      <c r="H65" s="452" t="s">
        <v>727</v>
      </c>
      <c r="I65" s="457" t="s">
        <v>393</v>
      </c>
      <c r="J65" s="450"/>
      <c r="K65" s="440"/>
      <c r="L65" s="440"/>
      <c r="M65" s="440"/>
      <c r="N65" s="440"/>
      <c r="O65" s="440"/>
      <c r="P65" s="440"/>
      <c r="Q65" s="440"/>
      <c r="R65" s="440"/>
      <c r="S65" s="440"/>
    </row>
    <row r="66" spans="1:19" s="438" customFormat="1" ht="33" customHeight="1" x14ac:dyDescent="0.15">
      <c r="A66" s="437"/>
      <c r="B66" s="571" t="s">
        <v>549</v>
      </c>
      <c r="C66" s="446"/>
      <c r="D66" s="453" t="s">
        <v>121</v>
      </c>
      <c r="E66" s="454" t="s">
        <v>695</v>
      </c>
      <c r="F66" s="454" t="s">
        <v>452</v>
      </c>
      <c r="G66" s="454" t="s">
        <v>398</v>
      </c>
      <c r="H66" s="454" t="s">
        <v>696</v>
      </c>
      <c r="I66" s="455" t="s">
        <v>122</v>
      </c>
      <c r="J66" s="450"/>
      <c r="K66" s="440"/>
      <c r="L66" s="440"/>
      <c r="M66" s="440"/>
      <c r="N66" s="440"/>
      <c r="O66" s="440"/>
      <c r="P66" s="440"/>
      <c r="Q66" s="440"/>
      <c r="R66" s="440"/>
      <c r="S66" s="440"/>
    </row>
    <row r="67" spans="1:19" s="438" customFormat="1" ht="33" customHeight="1" thickBot="1" x14ac:dyDescent="0.2">
      <c r="A67" s="437"/>
      <c r="B67" s="573"/>
      <c r="C67" s="446"/>
      <c r="D67" s="458" t="s">
        <v>245</v>
      </c>
      <c r="E67" s="459" t="s">
        <v>728</v>
      </c>
      <c r="F67" s="459" t="s">
        <v>118</v>
      </c>
      <c r="G67" s="459" t="s">
        <v>275</v>
      </c>
      <c r="H67" s="459" t="s">
        <v>65</v>
      </c>
      <c r="I67" s="460" t="s">
        <v>606</v>
      </c>
      <c r="J67" s="450"/>
      <c r="K67" s="440"/>
      <c r="L67" s="440"/>
      <c r="M67" s="440"/>
      <c r="N67" s="440"/>
      <c r="O67" s="440"/>
      <c r="P67" s="440"/>
      <c r="Q67" s="440"/>
      <c r="R67" s="440"/>
      <c r="S67" s="440"/>
    </row>
    <row r="68" spans="1:19" s="438" customFormat="1" ht="30" customHeight="1" x14ac:dyDescent="0.15">
      <c r="A68" s="437"/>
      <c r="B68" s="328"/>
      <c r="C68" s="446"/>
      <c r="D68" s="449"/>
      <c r="E68" s="449"/>
      <c r="F68" s="449"/>
      <c r="G68" s="449"/>
      <c r="H68" s="449"/>
      <c r="I68" s="449"/>
      <c r="J68" s="450"/>
      <c r="K68" s="440"/>
      <c r="L68" s="440"/>
      <c r="M68" s="440"/>
      <c r="N68" s="440"/>
      <c r="O68" s="440"/>
      <c r="P68" s="440"/>
      <c r="Q68" s="440"/>
      <c r="R68" s="440"/>
      <c r="S68" s="440"/>
    </row>
    <row r="69" spans="1:19" s="438" customFormat="1" ht="15.95" customHeight="1" thickBot="1" x14ac:dyDescent="0.2">
      <c r="A69" s="437"/>
      <c r="B69" s="445" t="s">
        <v>206</v>
      </c>
      <c r="C69" s="446"/>
      <c r="D69" s="449"/>
      <c r="E69" s="449"/>
      <c r="F69" s="449"/>
      <c r="G69" s="449"/>
      <c r="H69" s="449"/>
      <c r="I69" s="449"/>
      <c r="J69" s="450"/>
      <c r="K69" s="440"/>
      <c r="L69" s="440"/>
      <c r="M69" s="440"/>
      <c r="N69" s="440"/>
      <c r="O69" s="440"/>
      <c r="P69" s="440"/>
      <c r="Q69" s="440"/>
      <c r="R69" s="440"/>
      <c r="S69" s="440"/>
    </row>
    <row r="70" spans="1:19" s="438" customFormat="1" ht="33" customHeight="1" x14ac:dyDescent="0.15">
      <c r="A70" s="437"/>
      <c r="B70" s="571" t="s">
        <v>550</v>
      </c>
      <c r="C70" s="446"/>
      <c r="D70" s="461" t="s">
        <v>453</v>
      </c>
      <c r="E70" s="451" t="s">
        <v>608</v>
      </c>
      <c r="F70" s="451" t="s">
        <v>399</v>
      </c>
      <c r="G70" s="451" t="s">
        <v>132</v>
      </c>
      <c r="H70" s="451" t="s">
        <v>127</v>
      </c>
      <c r="I70" s="462" t="s">
        <v>128</v>
      </c>
      <c r="J70" s="450"/>
      <c r="K70" s="440"/>
      <c r="L70" s="440"/>
      <c r="M70" s="440"/>
      <c r="N70" s="440"/>
      <c r="O70" s="440"/>
      <c r="P70" s="440"/>
      <c r="Q70" s="440"/>
      <c r="R70" s="440"/>
      <c r="S70" s="440"/>
    </row>
    <row r="71" spans="1:19" s="438" customFormat="1" ht="33" customHeight="1" thickBot="1" x14ac:dyDescent="0.2">
      <c r="A71" s="437"/>
      <c r="B71" s="573"/>
      <c r="C71" s="446"/>
      <c r="D71" s="456" t="s">
        <v>133</v>
      </c>
      <c r="E71" s="452" t="s">
        <v>276</v>
      </c>
      <c r="F71" s="452" t="s">
        <v>195</v>
      </c>
      <c r="G71" s="452" t="s">
        <v>730</v>
      </c>
      <c r="H71" s="452" t="s">
        <v>196</v>
      </c>
      <c r="I71" s="457" t="s">
        <v>729</v>
      </c>
      <c r="J71" s="450"/>
      <c r="K71" s="440"/>
      <c r="L71" s="440"/>
      <c r="M71" s="440"/>
      <c r="N71" s="440"/>
      <c r="O71" s="440"/>
      <c r="P71" s="440"/>
      <c r="Q71" s="440"/>
      <c r="R71" s="440"/>
      <c r="S71" s="440"/>
    </row>
    <row r="72" spans="1:19" s="438" customFormat="1" ht="33" customHeight="1" x14ac:dyDescent="0.15">
      <c r="A72" s="437"/>
      <c r="B72" s="571" t="s">
        <v>551</v>
      </c>
      <c r="C72" s="446"/>
      <c r="D72" s="453" t="s">
        <v>454</v>
      </c>
      <c r="E72" s="454" t="s">
        <v>609</v>
      </c>
      <c r="F72" s="454" t="s">
        <v>697</v>
      </c>
      <c r="G72" s="454" t="s">
        <v>345</v>
      </c>
      <c r="H72" s="454" t="s">
        <v>135</v>
      </c>
      <c r="I72" s="455" t="s">
        <v>161</v>
      </c>
      <c r="J72" s="450"/>
      <c r="K72" s="440"/>
      <c r="L72" s="440"/>
      <c r="M72" s="440"/>
      <c r="N72" s="440"/>
      <c r="O72" s="440"/>
      <c r="P72" s="440"/>
      <c r="Q72" s="440"/>
      <c r="R72" s="440"/>
      <c r="S72" s="440"/>
    </row>
    <row r="73" spans="1:19" s="438" customFormat="1" ht="33" customHeight="1" thickBot="1" x14ac:dyDescent="0.2">
      <c r="A73" s="437"/>
      <c r="B73" s="573"/>
      <c r="C73" s="446"/>
      <c r="D73" s="456" t="s">
        <v>731</v>
      </c>
      <c r="E73" s="452" t="s">
        <v>28</v>
      </c>
      <c r="F73" s="452" t="s">
        <v>137</v>
      </c>
      <c r="G73" s="452" t="s">
        <v>170</v>
      </c>
      <c r="H73" s="452" t="s">
        <v>75</v>
      </c>
      <c r="I73" s="457" t="s">
        <v>732</v>
      </c>
      <c r="J73" s="450"/>
      <c r="K73" s="440"/>
      <c r="L73" s="440"/>
      <c r="M73" s="440"/>
      <c r="N73" s="440"/>
      <c r="O73" s="440"/>
      <c r="P73" s="440"/>
      <c r="Q73" s="440"/>
      <c r="R73" s="440"/>
      <c r="S73" s="440"/>
    </row>
    <row r="74" spans="1:19" s="438" customFormat="1" ht="33" customHeight="1" x14ac:dyDescent="0.15">
      <c r="A74" s="437"/>
      <c r="B74" s="571" t="s">
        <v>552</v>
      </c>
      <c r="C74" s="446"/>
      <c r="D74" s="453" t="s">
        <v>162</v>
      </c>
      <c r="E74" s="454" t="s">
        <v>163</v>
      </c>
      <c r="F74" s="454" t="s">
        <v>164</v>
      </c>
      <c r="G74" s="454" t="s">
        <v>165</v>
      </c>
      <c r="H74" s="454" t="s">
        <v>166</v>
      </c>
      <c r="I74" s="455" t="s">
        <v>698</v>
      </c>
      <c r="J74" s="450"/>
      <c r="K74" s="440"/>
      <c r="L74" s="440"/>
      <c r="M74" s="440"/>
      <c r="N74" s="440"/>
      <c r="O74" s="440"/>
      <c r="P74" s="440"/>
      <c r="Q74" s="440"/>
      <c r="R74" s="440"/>
      <c r="S74" s="440"/>
    </row>
    <row r="75" spans="1:19" s="438" customFormat="1" ht="33" customHeight="1" thickBot="1" x14ac:dyDescent="0.2">
      <c r="A75" s="437"/>
      <c r="B75" s="573"/>
      <c r="C75" s="446"/>
      <c r="D75" s="456" t="s">
        <v>610</v>
      </c>
      <c r="E75" s="452" t="s">
        <v>246</v>
      </c>
      <c r="F75" s="452" t="s">
        <v>277</v>
      </c>
      <c r="G75" s="452" t="s">
        <v>136</v>
      </c>
      <c r="H75" s="452" t="s">
        <v>278</v>
      </c>
      <c r="I75" s="457" t="s">
        <v>733</v>
      </c>
      <c r="J75" s="450"/>
      <c r="K75" s="440"/>
      <c r="L75" s="440"/>
      <c r="M75" s="440"/>
      <c r="N75" s="440"/>
      <c r="O75" s="440"/>
      <c r="P75" s="440"/>
      <c r="Q75" s="440"/>
      <c r="R75" s="440"/>
      <c r="S75" s="440"/>
    </row>
    <row r="76" spans="1:19" s="438" customFormat="1" ht="33" customHeight="1" x14ac:dyDescent="0.15">
      <c r="A76" s="437"/>
      <c r="B76" s="571" t="s">
        <v>185</v>
      </c>
      <c r="C76" s="446"/>
      <c r="D76" s="453" t="s">
        <v>167</v>
      </c>
      <c r="E76" s="454" t="s">
        <v>220</v>
      </c>
      <c r="F76" s="454" t="s">
        <v>76</v>
      </c>
      <c r="G76" s="454" t="s">
        <v>222</v>
      </c>
      <c r="H76" s="454" t="s">
        <v>648</v>
      </c>
      <c r="I76" s="455" t="s">
        <v>168</v>
      </c>
      <c r="J76" s="450"/>
      <c r="K76" s="440"/>
      <c r="L76" s="440"/>
      <c r="M76" s="440"/>
      <c r="N76" s="440"/>
      <c r="O76" s="440"/>
      <c r="P76" s="440"/>
      <c r="Q76" s="440"/>
      <c r="R76" s="440"/>
      <c r="S76" s="440"/>
    </row>
    <row r="77" spans="1:19" s="438" customFormat="1" ht="33" customHeight="1" thickBot="1" x14ac:dyDescent="0.2">
      <c r="A77" s="437"/>
      <c r="B77" s="573"/>
      <c r="C77" s="446"/>
      <c r="D77" s="456" t="s">
        <v>734</v>
      </c>
      <c r="E77" s="452" t="s">
        <v>221</v>
      </c>
      <c r="F77" s="452" t="s">
        <v>32</v>
      </c>
      <c r="G77" s="452" t="s">
        <v>645</v>
      </c>
      <c r="H77" s="452" t="s">
        <v>646</v>
      </c>
      <c r="I77" s="457" t="s">
        <v>647</v>
      </c>
      <c r="J77" s="450"/>
      <c r="K77" s="440"/>
      <c r="L77" s="440"/>
      <c r="M77" s="440"/>
      <c r="N77" s="440"/>
      <c r="O77" s="440"/>
      <c r="P77" s="440"/>
      <c r="Q77" s="440"/>
      <c r="R77" s="440"/>
      <c r="S77" s="440"/>
    </row>
    <row r="78" spans="1:19" s="438" customFormat="1" ht="33" customHeight="1" x14ac:dyDescent="0.15">
      <c r="A78" s="437"/>
      <c r="B78" s="571" t="s">
        <v>553</v>
      </c>
      <c r="C78" s="446"/>
      <c r="D78" s="453" t="s">
        <v>611</v>
      </c>
      <c r="E78" s="454" t="s">
        <v>613</v>
      </c>
      <c r="F78" s="454" t="s">
        <v>455</v>
      </c>
      <c r="G78" s="454" t="s">
        <v>612</v>
      </c>
      <c r="H78" s="454" t="s">
        <v>400</v>
      </c>
      <c r="I78" s="455" t="s">
        <v>401</v>
      </c>
      <c r="J78" s="450"/>
      <c r="K78" s="440"/>
      <c r="L78" s="440"/>
      <c r="M78" s="440"/>
      <c r="N78" s="440"/>
      <c r="O78" s="440"/>
      <c r="P78" s="440"/>
      <c r="Q78" s="440"/>
      <c r="R78" s="440"/>
      <c r="S78" s="440"/>
    </row>
    <row r="79" spans="1:19" s="438" customFormat="1" ht="33" customHeight="1" thickBot="1" x14ac:dyDescent="0.2">
      <c r="A79" s="437"/>
      <c r="B79" s="573"/>
      <c r="C79" s="446"/>
      <c r="D79" s="456" t="s">
        <v>223</v>
      </c>
      <c r="E79" s="452" t="s">
        <v>224</v>
      </c>
      <c r="F79" s="452" t="s">
        <v>225</v>
      </c>
      <c r="G79" s="452" t="s">
        <v>226</v>
      </c>
      <c r="H79" s="452" t="s">
        <v>227</v>
      </c>
      <c r="I79" s="457" t="s">
        <v>402</v>
      </c>
      <c r="J79" s="450"/>
      <c r="K79" s="440"/>
      <c r="L79" s="440"/>
      <c r="M79" s="440"/>
      <c r="N79" s="440"/>
      <c r="O79" s="440"/>
      <c r="P79" s="440"/>
      <c r="Q79" s="440"/>
      <c r="R79" s="440"/>
      <c r="S79" s="440"/>
    </row>
    <row r="80" spans="1:19" s="438" customFormat="1" ht="33" customHeight="1" x14ac:dyDescent="0.15">
      <c r="A80" s="437"/>
      <c r="B80" s="571" t="s">
        <v>554</v>
      </c>
      <c r="C80" s="446"/>
      <c r="D80" s="453" t="s">
        <v>527</v>
      </c>
      <c r="E80" s="454" t="s">
        <v>403</v>
      </c>
      <c r="F80" s="454" t="s">
        <v>36</v>
      </c>
      <c r="G80" s="454" t="s">
        <v>406</v>
      </c>
      <c r="H80" s="454" t="s">
        <v>404</v>
      </c>
      <c r="I80" s="455" t="s">
        <v>315</v>
      </c>
      <c r="J80" s="450"/>
      <c r="K80" s="440"/>
      <c r="L80" s="440"/>
      <c r="M80" s="440"/>
      <c r="N80" s="440"/>
      <c r="O80" s="440"/>
      <c r="P80" s="440"/>
      <c r="Q80" s="440"/>
      <c r="R80" s="440"/>
      <c r="S80" s="440"/>
    </row>
    <row r="81" spans="1:19" s="438" customFormat="1" ht="33" customHeight="1" thickBot="1" x14ac:dyDescent="0.2">
      <c r="A81" s="437"/>
      <c r="B81" s="573"/>
      <c r="C81" s="446"/>
      <c r="D81" s="456" t="s">
        <v>614</v>
      </c>
      <c r="E81" s="452" t="s">
        <v>615</v>
      </c>
      <c r="F81" s="452" t="s">
        <v>88</v>
      </c>
      <c r="G81" s="452" t="s">
        <v>735</v>
      </c>
      <c r="H81" s="452" t="s">
        <v>405</v>
      </c>
      <c r="I81" s="457" t="s">
        <v>736</v>
      </c>
      <c r="J81" s="450"/>
      <c r="K81" s="440"/>
      <c r="L81" s="440"/>
      <c r="M81" s="440"/>
      <c r="N81" s="440"/>
      <c r="O81" s="440"/>
      <c r="P81" s="440"/>
      <c r="Q81" s="440"/>
      <c r="R81" s="440"/>
      <c r="S81" s="440"/>
    </row>
    <row r="82" spans="1:19" s="438" customFormat="1" ht="33" customHeight="1" x14ac:dyDescent="0.15">
      <c r="A82" s="437"/>
      <c r="B82" s="571" t="s">
        <v>208</v>
      </c>
      <c r="C82" s="446"/>
      <c r="D82" s="453" t="s">
        <v>316</v>
      </c>
      <c r="E82" s="454" t="s">
        <v>317</v>
      </c>
      <c r="F82" s="454" t="s">
        <v>318</v>
      </c>
      <c r="G82" s="454" t="s">
        <v>319</v>
      </c>
      <c r="H82" s="454" t="s">
        <v>320</v>
      </c>
      <c r="I82" s="455" t="s">
        <v>321</v>
      </c>
      <c r="J82" s="450"/>
      <c r="K82" s="440"/>
      <c r="L82" s="440"/>
      <c r="M82" s="440"/>
      <c r="N82" s="440"/>
      <c r="O82" s="440"/>
      <c r="P82" s="440"/>
      <c r="Q82" s="440"/>
      <c r="R82" s="440"/>
      <c r="S82" s="440"/>
    </row>
    <row r="83" spans="1:19" s="438" customFormat="1" ht="33" customHeight="1" thickBot="1" x14ac:dyDescent="0.2">
      <c r="A83" s="437"/>
      <c r="B83" s="573"/>
      <c r="C83" s="446"/>
      <c r="D83" s="456" t="s">
        <v>151</v>
      </c>
      <c r="E83" s="452" t="s">
        <v>89</v>
      </c>
      <c r="F83" s="452" t="s">
        <v>407</v>
      </c>
      <c r="G83" s="452" t="s">
        <v>616</v>
      </c>
      <c r="H83" s="452" t="s">
        <v>90</v>
      </c>
      <c r="I83" s="457" t="s">
        <v>408</v>
      </c>
      <c r="J83" s="450"/>
      <c r="K83" s="440"/>
      <c r="L83" s="440"/>
      <c r="M83" s="440"/>
      <c r="N83" s="440"/>
      <c r="O83" s="440"/>
      <c r="P83" s="440"/>
      <c r="Q83" s="440"/>
      <c r="R83" s="440"/>
      <c r="S83" s="440"/>
    </row>
    <row r="84" spans="1:19" s="438" customFormat="1" ht="33" customHeight="1" x14ac:dyDescent="0.15">
      <c r="A84" s="437"/>
      <c r="B84" s="571" t="s">
        <v>0</v>
      </c>
      <c r="C84" s="446"/>
      <c r="D84" s="453" t="s">
        <v>456</v>
      </c>
      <c r="E84" s="454" t="s">
        <v>322</v>
      </c>
      <c r="F84" s="454" t="s">
        <v>323</v>
      </c>
      <c r="G84" s="454" t="s">
        <v>324</v>
      </c>
      <c r="H84" s="454" t="s">
        <v>325</v>
      </c>
      <c r="I84" s="455" t="s">
        <v>617</v>
      </c>
      <c r="J84" s="450"/>
      <c r="K84" s="440"/>
      <c r="L84" s="440"/>
      <c r="M84" s="440"/>
      <c r="N84" s="440"/>
      <c r="O84" s="440"/>
      <c r="P84" s="440"/>
      <c r="Q84" s="440"/>
      <c r="R84" s="440"/>
      <c r="S84" s="440"/>
    </row>
    <row r="85" spans="1:19" s="438" customFormat="1" ht="33" customHeight="1" thickBot="1" x14ac:dyDescent="0.2">
      <c r="A85" s="437"/>
      <c r="B85" s="573"/>
      <c r="C85" s="446"/>
      <c r="D85" s="456" t="s">
        <v>618</v>
      </c>
      <c r="E85" s="452" t="s">
        <v>84</v>
      </c>
      <c r="F85" s="452" t="s">
        <v>85</v>
      </c>
      <c r="G85" s="452" t="s">
        <v>86</v>
      </c>
      <c r="H85" s="452" t="s">
        <v>247</v>
      </c>
      <c r="I85" s="457" t="s">
        <v>619</v>
      </c>
      <c r="J85" s="450"/>
      <c r="K85" s="440"/>
      <c r="L85" s="440"/>
      <c r="M85" s="440"/>
      <c r="N85" s="440"/>
      <c r="O85" s="440"/>
      <c r="P85" s="440"/>
      <c r="Q85" s="440"/>
      <c r="R85" s="440"/>
      <c r="S85" s="440"/>
    </row>
    <row r="86" spans="1:19" s="438" customFormat="1" ht="33" customHeight="1" x14ac:dyDescent="0.15">
      <c r="A86" s="437"/>
      <c r="B86" s="571" t="s">
        <v>1</v>
      </c>
      <c r="C86" s="446"/>
      <c r="D86" s="453" t="s">
        <v>410</v>
      </c>
      <c r="E86" s="454" t="s">
        <v>326</v>
      </c>
      <c r="F86" s="454" t="s">
        <v>699</v>
      </c>
      <c r="G86" s="454" t="s">
        <v>457</v>
      </c>
      <c r="H86" s="454" t="s">
        <v>409</v>
      </c>
      <c r="I86" s="455" t="s">
        <v>411</v>
      </c>
      <c r="J86" s="450"/>
      <c r="K86" s="440"/>
      <c r="L86" s="440"/>
      <c r="M86" s="440"/>
      <c r="N86" s="440"/>
      <c r="O86" s="440"/>
      <c r="P86" s="440"/>
      <c r="Q86" s="440"/>
      <c r="R86" s="440"/>
      <c r="S86" s="440"/>
    </row>
    <row r="87" spans="1:19" s="438" customFormat="1" ht="33" customHeight="1" thickBot="1" x14ac:dyDescent="0.2">
      <c r="A87" s="437"/>
      <c r="B87" s="573"/>
      <c r="C87" s="446"/>
      <c r="D87" s="456" t="s">
        <v>146</v>
      </c>
      <c r="E87" s="452" t="s">
        <v>147</v>
      </c>
      <c r="F87" s="452" t="s">
        <v>622</v>
      </c>
      <c r="G87" s="452" t="s">
        <v>621</v>
      </c>
      <c r="H87" s="452" t="s">
        <v>148</v>
      </c>
      <c r="I87" s="457" t="s">
        <v>620</v>
      </c>
      <c r="J87" s="450"/>
      <c r="K87" s="440"/>
      <c r="L87" s="440"/>
      <c r="M87" s="440"/>
      <c r="N87" s="440"/>
      <c r="O87" s="440"/>
      <c r="P87" s="440"/>
      <c r="Q87" s="440"/>
      <c r="R87" s="440"/>
      <c r="S87" s="440"/>
    </row>
    <row r="88" spans="1:19" s="438" customFormat="1" ht="33" customHeight="1" x14ac:dyDescent="0.15">
      <c r="A88" s="437"/>
      <c r="B88" s="571" t="s">
        <v>205</v>
      </c>
      <c r="C88" s="446"/>
      <c r="D88" s="453" t="s">
        <v>412</v>
      </c>
      <c r="E88" s="454" t="s">
        <v>138</v>
      </c>
      <c r="F88" s="454" t="s">
        <v>327</v>
      </c>
      <c r="G88" s="454" t="s">
        <v>328</v>
      </c>
      <c r="H88" s="454" t="s">
        <v>139</v>
      </c>
      <c r="I88" s="455" t="s">
        <v>700</v>
      </c>
      <c r="J88" s="450"/>
      <c r="K88" s="440"/>
      <c r="L88" s="440"/>
      <c r="M88" s="440"/>
      <c r="N88" s="440"/>
      <c r="O88" s="440"/>
      <c r="P88" s="440"/>
      <c r="Q88" s="440"/>
      <c r="R88" s="440"/>
      <c r="S88" s="440"/>
    </row>
    <row r="89" spans="1:19" s="438" customFormat="1" ht="33" customHeight="1" thickBot="1" x14ac:dyDescent="0.2">
      <c r="A89" s="437"/>
      <c r="B89" s="573"/>
      <c r="C89" s="446"/>
      <c r="D89" s="456" t="s">
        <v>150</v>
      </c>
      <c r="E89" s="452" t="s">
        <v>140</v>
      </c>
      <c r="F89" s="452" t="s">
        <v>737</v>
      </c>
      <c r="G89" s="452" t="s">
        <v>738</v>
      </c>
      <c r="H89" s="452" t="s">
        <v>739</v>
      </c>
      <c r="I89" s="457" t="s">
        <v>149</v>
      </c>
      <c r="J89" s="450"/>
      <c r="K89" s="440"/>
      <c r="L89" s="440"/>
      <c r="M89" s="440"/>
      <c r="N89" s="440"/>
      <c r="O89" s="440"/>
      <c r="P89" s="440"/>
      <c r="Q89" s="440"/>
      <c r="R89" s="440"/>
      <c r="S89" s="440"/>
    </row>
    <row r="90" spans="1:19" s="438" customFormat="1" ht="33" customHeight="1" x14ac:dyDescent="0.15">
      <c r="A90" s="437"/>
      <c r="B90" s="571" t="s">
        <v>184</v>
      </c>
      <c r="C90" s="446"/>
      <c r="D90" s="453" t="s">
        <v>459</v>
      </c>
      <c r="E90" s="454" t="s">
        <v>461</v>
      </c>
      <c r="F90" s="454" t="s">
        <v>626</v>
      </c>
      <c r="G90" s="454" t="s">
        <v>625</v>
      </c>
      <c r="H90" s="454" t="s">
        <v>624</v>
      </c>
      <c r="I90" s="455" t="s">
        <v>458</v>
      </c>
      <c r="J90" s="450"/>
      <c r="K90" s="440"/>
      <c r="L90" s="440"/>
      <c r="M90" s="440"/>
      <c r="N90" s="440"/>
      <c r="O90" s="440"/>
      <c r="P90" s="440"/>
      <c r="Q90" s="440"/>
      <c r="R90" s="440"/>
      <c r="S90" s="440"/>
    </row>
    <row r="91" spans="1:19" s="438" customFormat="1" ht="33" customHeight="1" thickBot="1" x14ac:dyDescent="0.2">
      <c r="A91" s="437"/>
      <c r="B91" s="573"/>
      <c r="C91" s="446"/>
      <c r="D91" s="458" t="s">
        <v>26</v>
      </c>
      <c r="E91" s="459" t="s">
        <v>460</v>
      </c>
      <c r="F91" s="459" t="s">
        <v>27</v>
      </c>
      <c r="G91" s="459" t="s">
        <v>152</v>
      </c>
      <c r="H91" s="459" t="s">
        <v>623</v>
      </c>
      <c r="I91" s="460" t="s">
        <v>87</v>
      </c>
      <c r="J91" s="450"/>
      <c r="K91" s="440"/>
      <c r="L91" s="440"/>
      <c r="M91" s="440"/>
      <c r="N91" s="440"/>
      <c r="O91" s="440"/>
      <c r="P91" s="440"/>
      <c r="Q91" s="440"/>
      <c r="R91" s="440"/>
      <c r="S91" s="440"/>
    </row>
    <row r="92" spans="1:19" s="438" customFormat="1" ht="30" customHeight="1" x14ac:dyDescent="0.15">
      <c r="A92" s="437"/>
      <c r="B92" s="328"/>
      <c r="C92" s="446"/>
      <c r="D92" s="449"/>
      <c r="E92" s="449"/>
      <c r="F92" s="449"/>
      <c r="G92" s="449"/>
      <c r="H92" s="449"/>
      <c r="I92" s="449"/>
      <c r="J92" s="450"/>
      <c r="K92" s="440"/>
      <c r="L92" s="440"/>
      <c r="M92" s="440"/>
      <c r="N92" s="440"/>
      <c r="O92" s="440"/>
      <c r="P92" s="440"/>
      <c r="Q92" s="440"/>
      <c r="R92" s="440"/>
      <c r="S92" s="440"/>
    </row>
    <row r="93" spans="1:19" s="438" customFormat="1" ht="15.95" customHeight="1" thickBot="1" x14ac:dyDescent="0.2">
      <c r="A93" s="437"/>
      <c r="B93" s="445" t="s">
        <v>342</v>
      </c>
      <c r="C93" s="446"/>
      <c r="D93" s="449"/>
      <c r="E93" s="449"/>
      <c r="F93" s="449"/>
      <c r="G93" s="449"/>
      <c r="H93" s="449"/>
      <c r="I93" s="449"/>
      <c r="J93" s="450"/>
      <c r="K93" s="440"/>
      <c r="L93" s="440"/>
      <c r="M93" s="440"/>
      <c r="N93" s="440"/>
      <c r="O93" s="440"/>
      <c r="P93" s="440"/>
      <c r="Q93" s="440"/>
      <c r="R93" s="440"/>
      <c r="S93" s="440"/>
    </row>
    <row r="94" spans="1:19" s="438" customFormat="1" ht="33" customHeight="1" x14ac:dyDescent="0.15">
      <c r="A94" s="437"/>
      <c r="B94" s="571" t="s">
        <v>2</v>
      </c>
      <c r="C94" s="446"/>
      <c r="D94" s="461" t="s">
        <v>701</v>
      </c>
      <c r="E94" s="451" t="s">
        <v>77</v>
      </c>
      <c r="F94" s="451" t="s">
        <v>415</v>
      </c>
      <c r="G94" s="451" t="s">
        <v>413</v>
      </c>
      <c r="H94" s="451" t="s">
        <v>702</v>
      </c>
      <c r="I94" s="462" t="s">
        <v>329</v>
      </c>
      <c r="J94" s="450"/>
      <c r="K94" s="440"/>
      <c r="L94" s="440"/>
      <c r="M94" s="440"/>
      <c r="N94" s="440"/>
      <c r="O94" s="440"/>
      <c r="P94" s="440"/>
      <c r="Q94" s="440"/>
      <c r="R94" s="440"/>
      <c r="S94" s="440"/>
    </row>
    <row r="95" spans="1:19" s="438" customFormat="1" ht="33" customHeight="1" thickBot="1" x14ac:dyDescent="0.2">
      <c r="A95" s="437"/>
      <c r="B95" s="573"/>
      <c r="C95" s="446"/>
      <c r="D95" s="456" t="s">
        <v>529</v>
      </c>
      <c r="E95" s="452" t="s">
        <v>78</v>
      </c>
      <c r="F95" s="452" t="s">
        <v>627</v>
      </c>
      <c r="G95" s="452" t="s">
        <v>740</v>
      </c>
      <c r="H95" s="452" t="s">
        <v>248</v>
      </c>
      <c r="I95" s="457" t="s">
        <v>741</v>
      </c>
      <c r="J95" s="450"/>
      <c r="K95" s="440"/>
      <c r="L95" s="440"/>
      <c r="M95" s="440"/>
      <c r="N95" s="440"/>
      <c r="O95" s="440"/>
      <c r="P95" s="440"/>
      <c r="Q95" s="440"/>
      <c r="R95" s="440"/>
      <c r="S95" s="440"/>
    </row>
    <row r="96" spans="1:19" s="438" customFormat="1" ht="33" customHeight="1" x14ac:dyDescent="0.15">
      <c r="A96" s="437"/>
      <c r="B96" s="571" t="s">
        <v>3</v>
      </c>
      <c r="C96" s="446"/>
      <c r="D96" s="453" t="s">
        <v>703</v>
      </c>
      <c r="E96" s="454" t="s">
        <v>462</v>
      </c>
      <c r="F96" s="454" t="s">
        <v>463</v>
      </c>
      <c r="G96" s="454" t="s">
        <v>628</v>
      </c>
      <c r="H96" s="454" t="s">
        <v>464</v>
      </c>
      <c r="I96" s="455" t="s">
        <v>25</v>
      </c>
      <c r="J96" s="450"/>
      <c r="K96" s="440"/>
      <c r="L96" s="440"/>
      <c r="M96" s="440"/>
      <c r="N96" s="440"/>
      <c r="O96" s="440"/>
      <c r="P96" s="440"/>
      <c r="Q96" s="440"/>
      <c r="R96" s="440"/>
      <c r="S96" s="440"/>
    </row>
    <row r="97" spans="1:19" s="438" customFormat="1" ht="33" customHeight="1" thickBot="1" x14ac:dyDescent="0.2">
      <c r="A97" s="437"/>
      <c r="B97" s="573"/>
      <c r="C97" s="446"/>
      <c r="D97" s="456" t="s">
        <v>742</v>
      </c>
      <c r="E97" s="452" t="s">
        <v>249</v>
      </c>
      <c r="F97" s="452" t="s">
        <v>743</v>
      </c>
      <c r="G97" s="452" t="s">
        <v>153</v>
      </c>
      <c r="H97" s="452" t="s">
        <v>744</v>
      </c>
      <c r="I97" s="457" t="s">
        <v>414</v>
      </c>
      <c r="J97" s="450"/>
      <c r="K97" s="440"/>
      <c r="L97" s="440"/>
      <c r="M97" s="440"/>
      <c r="N97" s="440"/>
      <c r="O97" s="440"/>
      <c r="P97" s="440"/>
      <c r="Q97" s="440"/>
      <c r="R97" s="440"/>
      <c r="S97" s="440"/>
    </row>
    <row r="98" spans="1:19" s="438" customFormat="1" ht="33" customHeight="1" x14ac:dyDescent="0.15">
      <c r="A98" s="437"/>
      <c r="B98" s="571" t="s">
        <v>4</v>
      </c>
      <c r="C98" s="446"/>
      <c r="D98" s="453" t="s">
        <v>704</v>
      </c>
      <c r="E98" s="454" t="s">
        <v>629</v>
      </c>
      <c r="F98" s="454" t="s">
        <v>439</v>
      </c>
      <c r="G98" s="454" t="s">
        <v>12</v>
      </c>
      <c r="H98" s="454" t="s">
        <v>330</v>
      </c>
      <c r="I98" s="455" t="s">
        <v>440</v>
      </c>
      <c r="J98" s="450"/>
      <c r="K98" s="440"/>
      <c r="L98" s="440"/>
      <c r="M98" s="440"/>
      <c r="N98" s="440"/>
      <c r="O98" s="440"/>
      <c r="P98" s="440"/>
      <c r="Q98" s="440"/>
      <c r="R98" s="440"/>
      <c r="S98" s="440"/>
    </row>
    <row r="99" spans="1:19" s="438" customFormat="1" ht="33" customHeight="1" thickBot="1" x14ac:dyDescent="0.2">
      <c r="A99" s="437"/>
      <c r="B99" s="573"/>
      <c r="C99" s="446"/>
      <c r="D99" s="456" t="s">
        <v>142</v>
      </c>
      <c r="E99" s="452" t="s">
        <v>528</v>
      </c>
      <c r="F99" s="452" t="s">
        <v>441</v>
      </c>
      <c r="G99" s="452" t="s">
        <v>81</v>
      </c>
      <c r="H99" s="452" t="s">
        <v>745</v>
      </c>
      <c r="I99" s="457" t="s">
        <v>154</v>
      </c>
      <c r="J99" s="450"/>
      <c r="K99" s="440"/>
      <c r="L99" s="440"/>
      <c r="M99" s="440"/>
      <c r="N99" s="440"/>
      <c r="O99" s="440"/>
      <c r="P99" s="440"/>
      <c r="Q99" s="440"/>
      <c r="R99" s="440"/>
      <c r="S99" s="440"/>
    </row>
    <row r="100" spans="1:19" s="438" customFormat="1" ht="33" customHeight="1" x14ac:dyDescent="0.15">
      <c r="A100" s="437"/>
      <c r="B100" s="571" t="s">
        <v>5</v>
      </c>
      <c r="C100" s="446"/>
      <c r="D100" s="453" t="s">
        <v>630</v>
      </c>
      <c r="E100" s="454" t="s">
        <v>631</v>
      </c>
      <c r="F100" s="454" t="s">
        <v>330</v>
      </c>
      <c r="G100" s="454" t="s">
        <v>70</v>
      </c>
      <c r="H100" s="454" t="s">
        <v>71</v>
      </c>
      <c r="I100" s="455" t="s">
        <v>465</v>
      </c>
      <c r="J100" s="450"/>
      <c r="K100" s="440"/>
      <c r="L100" s="440"/>
      <c r="M100" s="440"/>
      <c r="N100" s="440"/>
      <c r="O100" s="440"/>
      <c r="P100" s="440"/>
      <c r="Q100" s="440"/>
      <c r="R100" s="440"/>
      <c r="S100" s="440"/>
    </row>
    <row r="101" spans="1:19" s="438" customFormat="1" ht="33" customHeight="1" thickBot="1" x14ac:dyDescent="0.2">
      <c r="A101" s="437"/>
      <c r="B101" s="573"/>
      <c r="C101" s="446"/>
      <c r="D101" s="456" t="s">
        <v>746</v>
      </c>
      <c r="E101" s="452" t="s">
        <v>141</v>
      </c>
      <c r="F101" s="452" t="s">
        <v>743</v>
      </c>
      <c r="G101" s="452" t="s">
        <v>153</v>
      </c>
      <c r="H101" s="452" t="s">
        <v>747</v>
      </c>
      <c r="I101" s="457" t="s">
        <v>154</v>
      </c>
      <c r="J101" s="450"/>
      <c r="K101" s="440"/>
      <c r="L101" s="440"/>
      <c r="M101" s="440"/>
      <c r="N101" s="440"/>
      <c r="O101" s="440"/>
      <c r="P101" s="440"/>
      <c r="Q101" s="440"/>
      <c r="R101" s="440"/>
      <c r="S101" s="440"/>
    </row>
    <row r="102" spans="1:19" s="438" customFormat="1" ht="33" customHeight="1" x14ac:dyDescent="0.15">
      <c r="A102" s="437"/>
      <c r="B102" s="571" t="s">
        <v>242</v>
      </c>
      <c r="C102" s="446"/>
      <c r="D102" s="453" t="s">
        <v>72</v>
      </c>
      <c r="E102" s="454" t="s">
        <v>632</v>
      </c>
      <c r="F102" s="454" t="s">
        <v>633</v>
      </c>
      <c r="G102" s="454" t="s">
        <v>330</v>
      </c>
      <c r="H102" s="454" t="s">
        <v>73</v>
      </c>
      <c r="I102" s="455" t="s">
        <v>74</v>
      </c>
      <c r="J102" s="450"/>
      <c r="K102" s="440"/>
      <c r="L102" s="440"/>
      <c r="M102" s="440"/>
      <c r="N102" s="440"/>
      <c r="O102" s="440"/>
      <c r="P102" s="440"/>
      <c r="Q102" s="440"/>
      <c r="R102" s="440"/>
      <c r="S102" s="440"/>
    </row>
    <row r="103" spans="1:19" s="438" customFormat="1" ht="33" customHeight="1" thickBot="1" x14ac:dyDescent="0.2">
      <c r="A103" s="437"/>
      <c r="B103" s="573"/>
      <c r="C103" s="446"/>
      <c r="D103" s="456" t="s">
        <v>198</v>
      </c>
      <c r="E103" s="452" t="s">
        <v>200</v>
      </c>
      <c r="F103" s="452" t="s">
        <v>155</v>
      </c>
      <c r="G103" s="452" t="s">
        <v>202</v>
      </c>
      <c r="H103" s="452" t="s">
        <v>203</v>
      </c>
      <c r="I103" s="457" t="s">
        <v>201</v>
      </c>
      <c r="J103" s="450"/>
      <c r="K103" s="440"/>
      <c r="L103" s="440"/>
      <c r="M103" s="440"/>
      <c r="N103" s="440"/>
      <c r="O103" s="440"/>
      <c r="P103" s="440"/>
      <c r="Q103" s="440"/>
      <c r="R103" s="440"/>
      <c r="S103" s="440"/>
    </row>
    <row r="104" spans="1:19" s="438" customFormat="1" ht="33" customHeight="1" x14ac:dyDescent="0.15">
      <c r="A104" s="437"/>
      <c r="B104" s="571" t="s">
        <v>282</v>
      </c>
      <c r="C104" s="446"/>
      <c r="D104" s="453" t="s">
        <v>705</v>
      </c>
      <c r="E104" s="454" t="s">
        <v>467</v>
      </c>
      <c r="F104" s="454" t="s">
        <v>330</v>
      </c>
      <c r="G104" s="454" t="s">
        <v>634</v>
      </c>
      <c r="H104" s="454" t="s">
        <v>254</v>
      </c>
      <c r="I104" s="455" t="s">
        <v>466</v>
      </c>
      <c r="J104" s="450"/>
      <c r="K104" s="440"/>
      <c r="L104" s="440"/>
      <c r="M104" s="440"/>
      <c r="N104" s="440"/>
      <c r="O104" s="440"/>
      <c r="P104" s="440"/>
      <c r="Q104" s="440"/>
      <c r="R104" s="440"/>
      <c r="S104" s="440"/>
    </row>
    <row r="105" spans="1:19" s="438" customFormat="1" ht="33" customHeight="1" thickBot="1" x14ac:dyDescent="0.2">
      <c r="A105" s="437"/>
      <c r="B105" s="573"/>
      <c r="C105" s="446"/>
      <c r="D105" s="458" t="s">
        <v>748</v>
      </c>
      <c r="E105" s="459" t="s">
        <v>199</v>
      </c>
      <c r="F105" s="459" t="s">
        <v>749</v>
      </c>
      <c r="G105" s="459" t="s">
        <v>262</v>
      </c>
      <c r="H105" s="459" t="s">
        <v>486</v>
      </c>
      <c r="I105" s="460" t="s">
        <v>635</v>
      </c>
      <c r="J105" s="450"/>
      <c r="K105" s="440"/>
      <c r="L105" s="440"/>
      <c r="M105" s="440"/>
      <c r="N105" s="440"/>
      <c r="O105" s="440"/>
      <c r="P105" s="440"/>
      <c r="Q105" s="440"/>
      <c r="R105" s="440"/>
      <c r="S105" s="440"/>
    </row>
    <row r="106" spans="1:19" ht="15.95" customHeight="1" x14ac:dyDescent="0.15">
      <c r="D106" s="450"/>
      <c r="E106" s="450"/>
      <c r="F106" s="450"/>
      <c r="G106" s="450"/>
      <c r="H106" s="450"/>
      <c r="I106" s="450"/>
      <c r="J106" s="450"/>
    </row>
    <row r="107" spans="1:19" x14ac:dyDescent="0.15"/>
    <row r="108" spans="1:19" x14ac:dyDescent="0.15"/>
    <row r="109" spans="1:19" hidden="1" x14ac:dyDescent="0.15"/>
    <row r="110" spans="1:19" hidden="1" x14ac:dyDescent="0.15"/>
    <row r="111" spans="1:19" hidden="1" x14ac:dyDescent="0.15"/>
    <row r="112" spans="1:19" hidden="1" x14ac:dyDescent="0.15"/>
    <row r="113" hidden="1" x14ac:dyDescent="0.15"/>
    <row r="114" hidden="1" x14ac:dyDescent="0.15"/>
    <row r="115" hidden="1" x14ac:dyDescent="0.15"/>
    <row r="116" hidden="1" x14ac:dyDescent="0.15"/>
    <row r="117" hidden="1" x14ac:dyDescent="0.15"/>
    <row r="118" hidden="1" x14ac:dyDescent="0.15"/>
    <row r="119" hidden="1" x14ac:dyDescent="0.15"/>
    <row r="120" hidden="1" x14ac:dyDescent="0.15"/>
    <row r="121" hidden="1" x14ac:dyDescent="0.15"/>
    <row r="122" hidden="1" x14ac:dyDescent="0.15"/>
    <row r="123" hidden="1" x14ac:dyDescent="0.15"/>
    <row r="124" hidden="1" x14ac:dyDescent="0.15"/>
    <row r="125" hidden="1" x14ac:dyDescent="0.15"/>
    <row r="126" hidden="1" x14ac:dyDescent="0.15"/>
    <row r="127" hidden="1" x14ac:dyDescent="0.15"/>
    <row r="128" hidden="1" x14ac:dyDescent="0.15"/>
    <row r="129" hidden="1" x14ac:dyDescent="0.15"/>
    <row r="130" hidden="1" x14ac:dyDescent="0.15"/>
    <row r="131" hidden="1" x14ac:dyDescent="0.15"/>
    <row r="132" hidden="1" x14ac:dyDescent="0.15"/>
    <row r="133" hidden="1" x14ac:dyDescent="0.15"/>
    <row r="134" x14ac:dyDescent="0.15"/>
    <row r="135" x14ac:dyDescent="0.15"/>
    <row r="136" x14ac:dyDescent="0.15"/>
    <row r="137" x14ac:dyDescent="0.15"/>
    <row r="138" x14ac:dyDescent="0.15"/>
    <row r="139" x14ac:dyDescent="0.15"/>
    <row r="140" x14ac:dyDescent="0.15"/>
    <row r="141" x14ac:dyDescent="0.15"/>
    <row r="142" x14ac:dyDescent="0.15"/>
    <row r="143" x14ac:dyDescent="0.15"/>
    <row r="144" x14ac:dyDescent="0.15"/>
    <row r="145" x14ac:dyDescent="0.15"/>
    <row r="146" x14ac:dyDescent="0.15"/>
    <row r="147" x14ac:dyDescent="0.15"/>
    <row r="148" x14ac:dyDescent="0.15"/>
    <row r="149" x14ac:dyDescent="0.15"/>
    <row r="150" x14ac:dyDescent="0.15"/>
    <row r="151" x14ac:dyDescent="0.15"/>
    <row r="152" x14ac:dyDescent="0.15"/>
    <row r="153" x14ac:dyDescent="0.15"/>
    <row r="154" x14ac:dyDescent="0.15"/>
    <row r="155" x14ac:dyDescent="0.15"/>
    <row r="156" x14ac:dyDescent="0.15"/>
    <row r="157" x14ac:dyDescent="0.15"/>
    <row r="158" x14ac:dyDescent="0.15"/>
    <row r="159" x14ac:dyDescent="0.15"/>
    <row r="160" x14ac:dyDescent="0.15"/>
    <row r="161" x14ac:dyDescent="0.15"/>
    <row r="162" x14ac:dyDescent="0.15"/>
    <row r="163" x14ac:dyDescent="0.15"/>
    <row r="164" x14ac:dyDescent="0.15"/>
    <row r="165" x14ac:dyDescent="0.15"/>
    <row r="166" x14ac:dyDescent="0.15"/>
    <row r="167" x14ac:dyDescent="0.15"/>
    <row r="168" x14ac:dyDescent="0.15"/>
    <row r="169" x14ac:dyDescent="0.15"/>
    <row r="170" x14ac:dyDescent="0.15"/>
    <row r="171" x14ac:dyDescent="0.15"/>
    <row r="172" x14ac:dyDescent="0.15"/>
    <row r="173" x14ac:dyDescent="0.15"/>
    <row r="174" x14ac:dyDescent="0.15"/>
    <row r="175" x14ac:dyDescent="0.15"/>
    <row r="176" x14ac:dyDescent="0.15"/>
    <row r="177" x14ac:dyDescent="0.15"/>
    <row r="178" x14ac:dyDescent="0.15"/>
    <row r="179" x14ac:dyDescent="0.15"/>
    <row r="180" x14ac:dyDescent="0.15"/>
    <row r="181" x14ac:dyDescent="0.15"/>
  </sheetData>
  <sheetProtection algorithmName="SHA-512" hashValue="fe7JjECNNks7cXnQ2B7okc2qjjuW+zfRXkFPiQ+le5g8FotuFPSMaPlMx7qrsEmeXINGR/58hvDgl4a51hQhOg==" saltValue="4YtJ/hj/fLwuDG8z+8dbcQ==" spinCount="100000" sheet="1" objects="1" scenarios="1"/>
  <customSheetViews>
    <customSheetView guid="{B50381DA-06DA-4286-99A4-CB6DE67AD1EB}" scale="90" showGridLines="0" showRowCol="0" outlineSymbols="0">
      <selection activeCell="D92" sqref="D92"/>
    </customSheetView>
  </customSheetViews>
  <mergeCells count="47">
    <mergeCell ref="B72:B73"/>
    <mergeCell ref="B74:B75"/>
    <mergeCell ref="B84:B85"/>
    <mergeCell ref="B86:B87"/>
    <mergeCell ref="B88:B89"/>
    <mergeCell ref="B78:B79"/>
    <mergeCell ref="B76:B77"/>
    <mergeCell ref="B80:B81"/>
    <mergeCell ref="B82:B83"/>
    <mergeCell ref="B104:B105"/>
    <mergeCell ref="B90:B91"/>
    <mergeCell ref="B94:B95"/>
    <mergeCell ref="B96:B97"/>
    <mergeCell ref="B98:B99"/>
    <mergeCell ref="B100:B101"/>
    <mergeCell ref="B102:B103"/>
    <mergeCell ref="B58:B59"/>
    <mergeCell ref="B56:B57"/>
    <mergeCell ref="B48:B49"/>
    <mergeCell ref="B40:B41"/>
    <mergeCell ref="B30:B31"/>
    <mergeCell ref="B34:B35"/>
    <mergeCell ref="B64:B65"/>
    <mergeCell ref="B22:B23"/>
    <mergeCell ref="B62:B63"/>
    <mergeCell ref="B52:B53"/>
    <mergeCell ref="B70:B71"/>
    <mergeCell ref="B66:B67"/>
    <mergeCell ref="B38:B39"/>
    <mergeCell ref="B60:B61"/>
    <mergeCell ref="B26:B27"/>
    <mergeCell ref="B28:B29"/>
    <mergeCell ref="B54:B55"/>
    <mergeCell ref="B24:B25"/>
    <mergeCell ref="B20:B21"/>
    <mergeCell ref="B36:B37"/>
    <mergeCell ref="B14:B15"/>
    <mergeCell ref="B16:B17"/>
    <mergeCell ref="B18:B19"/>
    <mergeCell ref="B50:B51"/>
    <mergeCell ref="B10:B11"/>
    <mergeCell ref="B6:B7"/>
    <mergeCell ref="B8:B9"/>
    <mergeCell ref="B42:B43"/>
    <mergeCell ref="D3:I3"/>
    <mergeCell ref="B46:B47"/>
    <mergeCell ref="B12:B13"/>
  </mergeCells>
  <phoneticPr fontId="11" type="noConversion"/>
  <pageMargins left="0" right="0" top="0" bottom="0" header="0.51181102362204722" footer="0.51181102362204722"/>
  <pageSetup paperSize="9" scale="63" fitToHeight="5" orientation="landscape" r:id="rId1"/>
  <headerFooter alignWithMargins="0"/>
  <rowBreaks count="4" manualBreakCount="4">
    <brk id="31" max="9" man="1"/>
    <brk id="43" max="9" man="1"/>
    <brk id="67" max="9" man="1"/>
    <brk id="91"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20"/>
  <sheetViews>
    <sheetView showGridLines="0" showRowColHeaders="0" showOutlineSymbols="0" zoomScale="60" zoomScaleNormal="60" zoomScaleSheetLayoutView="100" workbookViewId="0">
      <selection activeCell="B78" sqref="B78"/>
    </sheetView>
  </sheetViews>
  <sheetFormatPr defaultColWidth="0" defaultRowHeight="12.75" zeroHeight="1" x14ac:dyDescent="0.2"/>
  <cols>
    <col min="1" max="1" width="6.7109375" style="226" customWidth="1"/>
    <col min="2" max="2" width="46.140625" style="226" bestFit="1" customWidth="1"/>
    <col min="3" max="3" width="3" style="226" customWidth="1"/>
    <col min="4" max="4" width="13.7109375" style="226" customWidth="1"/>
    <col min="5" max="5" width="2.7109375" style="226" customWidth="1"/>
    <col min="6" max="7" width="10.7109375" style="226" customWidth="1"/>
    <col min="8" max="8" width="2.5703125" style="226" customWidth="1"/>
    <col min="9" max="9" width="7.85546875" style="226" bestFit="1" customWidth="1"/>
    <col min="10" max="10" width="7.28515625" style="226" bestFit="1" customWidth="1"/>
    <col min="11" max="11" width="2.7109375" style="226" customWidth="1"/>
    <col min="12" max="12" width="8.140625" style="226" customWidth="1"/>
    <col min="13" max="13" width="7.28515625" style="226" customWidth="1"/>
    <col min="14" max="14" width="2.28515625" style="226" customWidth="1"/>
    <col min="15" max="16384" width="0" style="226" hidden="1"/>
  </cols>
  <sheetData>
    <row r="1" spans="1:14" s="122" customFormat="1" x14ac:dyDescent="0.2">
      <c r="A1" s="282"/>
      <c r="B1" s="282"/>
      <c r="C1" s="282"/>
      <c r="D1" s="282"/>
      <c r="E1" s="282"/>
      <c r="F1" s="282"/>
      <c r="G1" s="282"/>
      <c r="H1" s="282"/>
      <c r="I1" s="282"/>
      <c r="J1" s="282"/>
      <c r="K1" s="282"/>
      <c r="L1" s="282"/>
      <c r="M1" s="282"/>
      <c r="N1" s="282"/>
    </row>
    <row r="2" spans="1:14" s="312" customFormat="1" ht="27" customHeight="1" x14ac:dyDescent="0.2">
      <c r="A2" s="586" t="s">
        <v>661</v>
      </c>
      <c r="B2" s="587"/>
      <c r="C2" s="587"/>
      <c r="D2" s="587"/>
      <c r="E2" s="587"/>
      <c r="F2" s="588"/>
      <c r="G2" s="588"/>
      <c r="H2" s="588"/>
      <c r="I2" s="588"/>
      <c r="J2" s="588"/>
      <c r="K2" s="588"/>
      <c r="L2" s="588"/>
      <c r="M2" s="588"/>
      <c r="N2" s="588"/>
    </row>
    <row r="3" spans="1:14" ht="12.75" customHeight="1" x14ac:dyDescent="0.2">
      <c r="A3" s="463"/>
      <c r="B3" s="464"/>
      <c r="C3" s="464"/>
      <c r="D3" s="464"/>
      <c r="E3" s="464"/>
      <c r="F3" s="464"/>
      <c r="G3" s="464"/>
      <c r="H3" s="464"/>
      <c r="I3" s="464"/>
      <c r="J3" s="464"/>
      <c r="K3" s="464"/>
      <c r="L3" s="464"/>
      <c r="M3" s="464"/>
      <c r="N3" s="463"/>
    </row>
    <row r="4" spans="1:14" ht="12.95" customHeight="1" x14ac:dyDescent="0.2">
      <c r="A4" s="589"/>
      <c r="B4" s="589"/>
      <c r="C4" s="589"/>
      <c r="D4" s="589"/>
      <c r="E4" s="589"/>
      <c r="F4" s="589"/>
      <c r="G4" s="589"/>
      <c r="H4" s="465"/>
      <c r="I4" s="582" t="s">
        <v>794</v>
      </c>
      <c r="J4" s="583"/>
      <c r="K4" s="590">
        <f ca="1">Naam!L3</f>
        <v>43115</v>
      </c>
      <c r="L4" s="591"/>
      <c r="M4" s="592"/>
      <c r="N4" s="227"/>
    </row>
    <row r="5" spans="1:14" x14ac:dyDescent="0.2">
      <c r="A5" s="227"/>
      <c r="B5" s="396" t="s">
        <v>94</v>
      </c>
      <c r="C5" s="466"/>
      <c r="D5" s="227"/>
      <c r="E5" s="227"/>
      <c r="F5" s="227"/>
      <c r="G5" s="227"/>
      <c r="H5" s="227"/>
      <c r="I5" s="227"/>
      <c r="J5" s="227"/>
      <c r="K5" s="227"/>
      <c r="L5" s="227"/>
      <c r="M5" s="227"/>
      <c r="N5" s="227"/>
    </row>
    <row r="6" spans="1:14" ht="12.75" customHeight="1" x14ac:dyDescent="0.2">
      <c r="A6" s="227"/>
      <c r="B6" s="467" t="str">
        <f>CONCATENATE("Naam school:",Naam!I3)</f>
        <v>Naam school:</v>
      </c>
      <c r="C6" s="227"/>
      <c r="D6" s="584"/>
      <c r="E6" s="585"/>
      <c r="F6" s="585"/>
      <c r="G6" s="428"/>
      <c r="H6" s="593"/>
      <c r="I6" s="593"/>
      <c r="J6" s="593"/>
      <c r="K6" s="593"/>
      <c r="L6" s="593"/>
      <c r="M6" s="468"/>
      <c r="N6" s="227"/>
    </row>
    <row r="7" spans="1:14" ht="5.0999999999999996" customHeight="1" x14ac:dyDescent="0.2">
      <c r="A7" s="227"/>
      <c r="B7" s="467"/>
      <c r="C7" s="227"/>
      <c r="D7" s="310"/>
      <c r="E7" s="310"/>
      <c r="F7" s="310"/>
      <c r="G7" s="428"/>
      <c r="H7" s="593"/>
      <c r="I7" s="593"/>
      <c r="J7" s="593"/>
      <c r="K7" s="593"/>
      <c r="L7" s="593"/>
      <c r="M7" s="468"/>
      <c r="N7" s="227"/>
    </row>
    <row r="8" spans="1:14" x14ac:dyDescent="0.2">
      <c r="A8" s="227"/>
      <c r="B8" s="467" t="str">
        <f>CONCATENATE("Adres:",Naam!I4)</f>
        <v>Adres:</v>
      </c>
      <c r="C8" s="227"/>
      <c r="D8" s="584"/>
      <c r="E8" s="585"/>
      <c r="F8" s="585"/>
      <c r="G8" s="428"/>
      <c r="H8" s="593"/>
      <c r="I8" s="593"/>
      <c r="J8" s="593"/>
      <c r="K8" s="593"/>
      <c r="L8" s="593"/>
      <c r="M8" s="468"/>
      <c r="N8" s="227"/>
    </row>
    <row r="9" spans="1:14" ht="5.0999999999999996" customHeight="1" x14ac:dyDescent="0.2">
      <c r="A9" s="227"/>
      <c r="B9" s="467"/>
      <c r="C9" s="227"/>
      <c r="D9" s="310"/>
      <c r="E9" s="310"/>
      <c r="F9" s="310"/>
      <c r="G9" s="428"/>
      <c r="H9" s="593"/>
      <c r="I9" s="593"/>
      <c r="J9" s="593"/>
      <c r="K9" s="593"/>
      <c r="L9" s="593"/>
      <c r="M9" s="468"/>
      <c r="N9" s="227"/>
    </row>
    <row r="10" spans="1:14" x14ac:dyDescent="0.2">
      <c r="A10" s="227"/>
      <c r="B10" s="467" t="str">
        <f>CONCATENATE("Pcd + Plaats:",Naam!I5)</f>
        <v>Pcd + Plaats:</v>
      </c>
      <c r="C10" s="227"/>
      <c r="D10" s="584"/>
      <c r="E10" s="585"/>
      <c r="F10" s="585"/>
      <c r="G10" s="428"/>
      <c r="H10" s="593"/>
      <c r="I10" s="593"/>
      <c r="J10" s="593"/>
      <c r="K10" s="593"/>
      <c r="L10" s="593"/>
      <c r="M10" s="468"/>
      <c r="N10" s="227"/>
    </row>
    <row r="11" spans="1:14" ht="5.0999999999999996" customHeight="1" x14ac:dyDescent="0.2">
      <c r="A11" s="227"/>
      <c r="B11" s="227"/>
      <c r="C11" s="227"/>
      <c r="D11" s="428"/>
      <c r="E11" s="428"/>
      <c r="F11" s="428"/>
      <c r="G11" s="428"/>
      <c r="H11" s="593"/>
      <c r="I11" s="593"/>
      <c r="J11" s="593"/>
      <c r="K11" s="593"/>
      <c r="L11" s="593"/>
      <c r="M11" s="227"/>
      <c r="N11" s="227"/>
    </row>
    <row r="12" spans="1:14" ht="5.0999999999999996" customHeight="1" x14ac:dyDescent="0.2">
      <c r="A12" s="227"/>
      <c r="B12" s="227"/>
      <c r="C12" s="227"/>
      <c r="D12" s="428"/>
      <c r="E12" s="428"/>
      <c r="F12" s="428"/>
      <c r="G12" s="428"/>
      <c r="H12" s="593"/>
      <c r="I12" s="593"/>
      <c r="J12" s="593"/>
      <c r="K12" s="593"/>
      <c r="L12" s="593"/>
      <c r="M12" s="227"/>
      <c r="N12" s="227"/>
    </row>
    <row r="13" spans="1:14" x14ac:dyDescent="0.2">
      <c r="A13" s="256"/>
      <c r="B13" s="396" t="s">
        <v>95</v>
      </c>
      <c r="C13" s="227"/>
      <c r="D13" s="428"/>
      <c r="E13" s="428"/>
      <c r="F13" s="428"/>
      <c r="G13" s="428"/>
      <c r="H13" s="593"/>
      <c r="I13" s="593"/>
      <c r="J13" s="593"/>
      <c r="K13" s="593"/>
      <c r="L13" s="593"/>
      <c r="M13" s="227"/>
      <c r="N13" s="227"/>
    </row>
    <row r="14" spans="1:14" x14ac:dyDescent="0.2">
      <c r="A14" s="227"/>
      <c r="B14" s="467" t="str">
        <f>CONCATENATE("Naam:",Naam!E10," ",Naam!F10)</f>
        <v xml:space="preserve">Naam: </v>
      </c>
      <c r="C14" s="227"/>
      <c r="D14" s="469"/>
      <c r="E14" s="594"/>
      <c r="F14" s="594"/>
      <c r="G14" s="428"/>
      <c r="H14" s="593"/>
      <c r="I14" s="593"/>
      <c r="J14" s="593"/>
      <c r="K14" s="593"/>
      <c r="L14" s="593"/>
      <c r="M14" s="227"/>
      <c r="N14" s="227"/>
    </row>
    <row r="15" spans="1:14" ht="5.0999999999999996" customHeight="1" x14ac:dyDescent="0.2">
      <c r="A15" s="227"/>
      <c r="B15" s="467"/>
      <c r="C15" s="227"/>
      <c r="D15" s="428"/>
      <c r="E15" s="428"/>
      <c r="F15" s="428"/>
      <c r="G15" s="428"/>
      <c r="H15" s="227"/>
      <c r="I15" s="227"/>
      <c r="J15" s="227"/>
      <c r="K15" s="227"/>
      <c r="L15" s="227"/>
      <c r="M15" s="227"/>
      <c r="N15" s="227"/>
    </row>
    <row r="16" spans="1:14" x14ac:dyDescent="0.2">
      <c r="A16" s="227"/>
      <c r="B16" s="467" t="str">
        <f>CONCATENATE("Klas:",Naam!C10)</f>
        <v>Klas:</v>
      </c>
      <c r="C16" s="227"/>
      <c r="D16" s="469"/>
      <c r="E16" s="428"/>
      <c r="F16" s="428"/>
      <c r="G16" s="428"/>
      <c r="H16" s="227"/>
      <c r="I16" s="227"/>
      <c r="J16" s="227"/>
      <c r="K16" s="227"/>
      <c r="L16" s="227"/>
      <c r="M16" s="227"/>
      <c r="N16" s="227"/>
    </row>
    <row r="17" spans="1:14" ht="5.0999999999999996" customHeight="1" x14ac:dyDescent="0.2">
      <c r="A17" s="227"/>
      <c r="B17" s="467"/>
      <c r="C17" s="227"/>
      <c r="D17" s="428"/>
      <c r="E17" s="428"/>
      <c r="F17" s="428"/>
      <c r="G17" s="428"/>
      <c r="H17" s="227"/>
      <c r="I17" s="227"/>
      <c r="J17" s="227"/>
      <c r="K17" s="227"/>
      <c r="L17" s="227"/>
      <c r="M17" s="227"/>
      <c r="N17" s="227"/>
    </row>
    <row r="18" spans="1:14" x14ac:dyDescent="0.2">
      <c r="A18" s="227"/>
      <c r="B18" s="467" t="str">
        <f>CONCATENATE("Mentor:",Naam!D10)</f>
        <v>Mentor:</v>
      </c>
      <c r="C18" s="227"/>
      <c r="D18" s="469"/>
      <c r="E18" s="428"/>
      <c r="F18" s="428"/>
      <c r="G18" s="428"/>
      <c r="H18" s="227"/>
      <c r="I18" s="227"/>
      <c r="J18" s="227"/>
      <c r="K18" s="227"/>
      <c r="L18" s="227"/>
      <c r="M18" s="227"/>
      <c r="N18" s="227"/>
    </row>
    <row r="19" spans="1:14" x14ac:dyDescent="0.2">
      <c r="A19" s="227"/>
      <c r="B19" s="428"/>
      <c r="C19" s="227"/>
      <c r="D19" s="469"/>
      <c r="E19" s="428"/>
      <c r="F19" s="428"/>
      <c r="G19" s="428"/>
      <c r="H19" s="227"/>
      <c r="I19" s="227"/>
      <c r="J19" s="227"/>
      <c r="K19" s="227"/>
      <c r="L19" s="227"/>
      <c r="M19" s="227"/>
      <c r="N19" s="227"/>
    </row>
    <row r="20" spans="1:14" x14ac:dyDescent="0.2">
      <c r="A20" s="256"/>
      <c r="B20" s="396" t="s">
        <v>261</v>
      </c>
      <c r="C20" s="227"/>
      <c r="D20" s="227"/>
      <c r="E20" s="227"/>
      <c r="F20" s="227"/>
      <c r="G20" s="227"/>
      <c r="H20" s="227"/>
      <c r="I20" s="227"/>
      <c r="J20" s="227"/>
      <c r="K20" s="227"/>
      <c r="L20" s="227"/>
      <c r="M20" s="227"/>
      <c r="N20" s="227"/>
    </row>
    <row r="21" spans="1:14" x14ac:dyDescent="0.2">
      <c r="A21" s="227"/>
      <c r="B21" s="470" t="s">
        <v>816</v>
      </c>
      <c r="C21" s="471"/>
      <c r="D21" s="471"/>
      <c r="E21" s="227"/>
      <c r="F21" s="361">
        <f>TOTAAL!C5</f>
        <v>0</v>
      </c>
      <c r="G21" s="227"/>
      <c r="H21" s="227"/>
      <c r="I21" s="227"/>
      <c r="J21" s="227"/>
      <c r="K21" s="227"/>
      <c r="L21" s="227"/>
      <c r="M21" s="227"/>
      <c r="N21" s="227"/>
    </row>
    <row r="22" spans="1:14" x14ac:dyDescent="0.2">
      <c r="A22" s="227"/>
      <c r="B22" s="470" t="s">
        <v>817</v>
      </c>
      <c r="C22" s="471"/>
      <c r="D22" s="471"/>
      <c r="E22" s="227"/>
      <c r="F22" s="362">
        <f>TOTAAL!P5</f>
        <v>0</v>
      </c>
      <c r="G22" s="227"/>
      <c r="H22" s="227"/>
      <c r="I22" s="227"/>
      <c r="J22" s="227"/>
      <c r="K22" s="227"/>
      <c r="L22" s="227"/>
      <c r="M22" s="227"/>
      <c r="N22" s="227"/>
    </row>
    <row r="23" spans="1:14" x14ac:dyDescent="0.2">
      <c r="A23" s="227"/>
      <c r="B23" s="497"/>
      <c r="C23" s="471"/>
      <c r="D23" s="471"/>
      <c r="E23" s="227"/>
      <c r="F23" s="310"/>
      <c r="G23" s="227"/>
      <c r="H23" s="227"/>
      <c r="I23" s="227"/>
      <c r="J23" s="227"/>
      <c r="K23" s="227"/>
      <c r="L23" s="227"/>
      <c r="M23" s="227"/>
      <c r="N23" s="227"/>
    </row>
    <row r="24" spans="1:14" ht="11.25" customHeight="1" x14ac:dyDescent="0.2">
      <c r="B24" s="305" t="s">
        <v>654</v>
      </c>
      <c r="C24" s="302"/>
      <c r="D24" s="302"/>
      <c r="F24" s="264"/>
      <c r="G24" s="264"/>
      <c r="H24" s="264"/>
      <c r="I24" s="264"/>
      <c r="J24" s="264"/>
      <c r="K24" s="264"/>
      <c r="L24" s="264"/>
      <c r="M24" s="264"/>
    </row>
    <row r="25" spans="1:14" x14ac:dyDescent="0.2">
      <c r="B25" s="595" t="s">
        <v>808</v>
      </c>
      <c r="C25" s="304"/>
      <c r="D25" s="304"/>
      <c r="E25" s="265"/>
      <c r="F25" s="576"/>
      <c r="G25" s="577"/>
      <c r="H25" s="577"/>
      <c r="I25" s="577"/>
      <c r="J25" s="577"/>
      <c r="K25" s="577"/>
      <c r="L25" s="577"/>
      <c r="M25" s="578"/>
    </row>
    <row r="26" spans="1:14" ht="69.95" customHeight="1" x14ac:dyDescent="0.2">
      <c r="B26" s="596"/>
      <c r="C26" s="304"/>
      <c r="D26" s="304"/>
      <c r="E26" s="265"/>
      <c r="F26" s="579"/>
      <c r="G26" s="580"/>
      <c r="H26" s="580"/>
      <c r="I26" s="580"/>
      <c r="J26" s="580"/>
      <c r="K26" s="580"/>
      <c r="L26" s="580"/>
      <c r="M26" s="581"/>
    </row>
    <row r="27" spans="1:14" ht="5.0999999999999996" customHeight="1" x14ac:dyDescent="0.2">
      <c r="C27" s="302"/>
      <c r="D27" s="302"/>
      <c r="F27" s="265"/>
      <c r="G27" s="265"/>
      <c r="H27" s="265"/>
      <c r="I27" s="265"/>
      <c r="J27" s="265"/>
      <c r="K27" s="265"/>
      <c r="L27" s="265"/>
      <c r="M27" s="265"/>
    </row>
    <row r="28" spans="1:14" ht="12.75" customHeight="1" x14ac:dyDescent="0.2">
      <c r="B28" s="486" t="s">
        <v>804</v>
      </c>
      <c r="C28" s="304"/>
      <c r="D28" s="304"/>
      <c r="E28" s="265"/>
      <c r="F28" s="499"/>
      <c r="G28" s="499"/>
      <c r="H28" s="499"/>
      <c r="I28" s="499"/>
      <c r="J28" s="499"/>
      <c r="K28" s="499"/>
      <c r="L28" s="499"/>
      <c r="M28" s="499"/>
    </row>
    <row r="29" spans="1:14" ht="69.75" customHeight="1" x14ac:dyDescent="0.2">
      <c r="B29" s="500" t="s">
        <v>809</v>
      </c>
      <c r="C29" s="304"/>
      <c r="D29" s="304"/>
      <c r="E29" s="265"/>
      <c r="F29" s="576"/>
      <c r="G29" s="577"/>
      <c r="H29" s="577"/>
      <c r="I29" s="577"/>
      <c r="J29" s="577"/>
      <c r="K29" s="577"/>
      <c r="L29" s="577"/>
      <c r="M29" s="578"/>
    </row>
    <row r="30" spans="1:14" ht="5.25" customHeight="1" x14ac:dyDescent="0.2">
      <c r="B30" s="498"/>
      <c r="C30" s="304"/>
      <c r="D30" s="304"/>
      <c r="E30" s="265"/>
      <c r="F30" s="579"/>
      <c r="G30" s="580"/>
      <c r="H30" s="580"/>
      <c r="I30" s="580"/>
      <c r="J30" s="580"/>
      <c r="K30" s="580"/>
      <c r="L30" s="580"/>
      <c r="M30" s="581"/>
    </row>
    <row r="31" spans="1:14" x14ac:dyDescent="0.2">
      <c r="A31" s="262"/>
      <c r="B31" s="305" t="s">
        <v>821</v>
      </c>
    </row>
    <row r="32" spans="1:14" ht="24" customHeight="1" x14ac:dyDescent="0.2">
      <c r="B32" s="604" t="s">
        <v>801</v>
      </c>
      <c r="C32" s="321"/>
      <c r="D32" s="321"/>
      <c r="E32" s="266">
        <v>1</v>
      </c>
      <c r="F32" s="597"/>
      <c r="G32" s="598"/>
      <c r="H32" s="598"/>
      <c r="I32" s="598"/>
      <c r="J32" s="598"/>
      <c r="K32" s="598"/>
      <c r="L32" s="598"/>
      <c r="M32" s="599"/>
    </row>
    <row r="33" spans="1:13" ht="24" customHeight="1" x14ac:dyDescent="0.2">
      <c r="B33" s="604"/>
      <c r="C33" s="321"/>
      <c r="D33" s="321"/>
      <c r="E33" s="266">
        <v>2</v>
      </c>
      <c r="F33" s="597"/>
      <c r="G33" s="598"/>
      <c r="H33" s="598"/>
      <c r="I33" s="598"/>
      <c r="J33" s="598"/>
      <c r="K33" s="598"/>
      <c r="L33" s="598"/>
      <c r="M33" s="599"/>
    </row>
    <row r="34" spans="1:13" ht="24" customHeight="1" x14ac:dyDescent="0.2">
      <c r="B34" s="605"/>
      <c r="C34" s="321"/>
      <c r="D34" s="321"/>
      <c r="E34" s="266">
        <v>3</v>
      </c>
      <c r="F34" s="597"/>
      <c r="G34" s="598"/>
      <c r="H34" s="598"/>
      <c r="I34" s="598"/>
      <c r="J34" s="598"/>
      <c r="K34" s="598"/>
      <c r="L34" s="598"/>
      <c r="M34" s="599"/>
    </row>
    <row r="35" spans="1:13" ht="5.0999999999999996" customHeight="1" x14ac:dyDescent="0.2">
      <c r="B35" s="321"/>
      <c r="C35" s="321"/>
      <c r="D35" s="321"/>
      <c r="F35" s="265"/>
      <c r="G35" s="265"/>
      <c r="H35" s="265"/>
      <c r="I35" s="265"/>
      <c r="J35" s="265"/>
      <c r="K35" s="265"/>
      <c r="L35" s="265"/>
      <c r="M35" s="265"/>
    </row>
    <row r="36" spans="1:13" x14ac:dyDescent="0.2">
      <c r="A36" s="262"/>
      <c r="B36" s="305" t="s">
        <v>822</v>
      </c>
    </row>
    <row r="37" spans="1:13" ht="24" customHeight="1" x14ac:dyDescent="0.2">
      <c r="B37" s="606" t="s">
        <v>802</v>
      </c>
      <c r="C37" s="321"/>
      <c r="D37" s="321"/>
      <c r="E37" s="266">
        <v>1</v>
      </c>
      <c r="F37" s="597"/>
      <c r="G37" s="598"/>
      <c r="H37" s="598"/>
      <c r="I37" s="598"/>
      <c r="J37" s="598"/>
      <c r="K37" s="598"/>
      <c r="L37" s="598"/>
      <c r="M37" s="599"/>
    </row>
    <row r="38" spans="1:13" ht="24" customHeight="1" x14ac:dyDescent="0.2">
      <c r="B38" s="604"/>
      <c r="C38" s="489"/>
      <c r="D38" s="489"/>
      <c r="E38" s="266">
        <v>2</v>
      </c>
      <c r="F38" s="597"/>
      <c r="G38" s="598"/>
      <c r="H38" s="598"/>
      <c r="I38" s="598"/>
      <c r="J38" s="598"/>
      <c r="K38" s="598"/>
      <c r="L38" s="598"/>
      <c r="M38" s="599"/>
    </row>
    <row r="39" spans="1:13" ht="24" customHeight="1" x14ac:dyDescent="0.2">
      <c r="B39" s="605"/>
      <c r="C39" s="321"/>
      <c r="D39" s="321"/>
      <c r="E39" s="266">
        <v>3</v>
      </c>
      <c r="F39" s="597"/>
      <c r="G39" s="598"/>
      <c r="H39" s="598"/>
      <c r="I39" s="598"/>
      <c r="J39" s="598"/>
      <c r="K39" s="598"/>
      <c r="L39" s="598"/>
      <c r="M39" s="599"/>
    </row>
    <row r="40" spans="1:13" ht="5.0999999999999996" customHeight="1" x14ac:dyDescent="0.2">
      <c r="B40" s="321"/>
      <c r="C40" s="321"/>
      <c r="D40" s="321"/>
      <c r="F40" s="265"/>
      <c r="G40" s="265"/>
      <c r="H40" s="265"/>
      <c r="I40" s="265"/>
      <c r="J40" s="265"/>
      <c r="K40" s="265"/>
      <c r="L40" s="265"/>
      <c r="M40" s="265"/>
    </row>
    <row r="41" spans="1:13" x14ac:dyDescent="0.2">
      <c r="B41" s="305" t="s">
        <v>659</v>
      </c>
      <c r="C41" s="321"/>
      <c r="D41" s="321"/>
      <c r="F41" s="265"/>
      <c r="G41" s="265"/>
      <c r="H41" s="265"/>
      <c r="I41" s="265"/>
      <c r="J41" s="265"/>
      <c r="K41" s="265"/>
      <c r="L41" s="265"/>
      <c r="M41" s="265"/>
    </row>
    <row r="42" spans="1:13" ht="24" customHeight="1" x14ac:dyDescent="0.2">
      <c r="B42" s="604" t="s">
        <v>828</v>
      </c>
      <c r="C42" s="321"/>
      <c r="D42" s="321"/>
      <c r="E42" s="266">
        <v>1</v>
      </c>
      <c r="F42" s="597"/>
      <c r="G42" s="598"/>
      <c r="H42" s="598"/>
      <c r="I42" s="598"/>
      <c r="J42" s="598"/>
      <c r="K42" s="598"/>
      <c r="L42" s="598"/>
      <c r="M42" s="599"/>
    </row>
    <row r="43" spans="1:13" ht="24" customHeight="1" x14ac:dyDescent="0.2">
      <c r="B43" s="604"/>
      <c r="C43" s="489"/>
      <c r="D43" s="489"/>
      <c r="E43" s="266">
        <v>2</v>
      </c>
      <c r="F43" s="597"/>
      <c r="G43" s="598"/>
      <c r="H43" s="598"/>
      <c r="I43" s="598"/>
      <c r="J43" s="598"/>
      <c r="K43" s="598"/>
      <c r="L43" s="598"/>
      <c r="M43" s="599"/>
    </row>
    <row r="44" spans="1:13" ht="24" customHeight="1" x14ac:dyDescent="0.2">
      <c r="B44" s="605"/>
      <c r="C44" s="489"/>
      <c r="D44" s="489"/>
      <c r="E44" s="266">
        <v>3</v>
      </c>
      <c r="F44" s="597"/>
      <c r="G44" s="598"/>
      <c r="H44" s="598"/>
      <c r="I44" s="598"/>
      <c r="J44" s="598"/>
      <c r="K44" s="598"/>
      <c r="L44" s="598"/>
      <c r="M44" s="599"/>
    </row>
    <row r="45" spans="1:13" ht="7.5" customHeight="1" x14ac:dyDescent="0.2">
      <c r="B45" s="321"/>
      <c r="C45" s="321"/>
      <c r="D45" s="321"/>
    </row>
    <row r="46" spans="1:13" ht="13.5" x14ac:dyDescent="0.2">
      <c r="B46" s="305" t="s">
        <v>658</v>
      </c>
      <c r="C46" s="321"/>
      <c r="D46" s="322"/>
      <c r="F46" s="600" t="s">
        <v>655</v>
      </c>
      <c r="G46" s="601"/>
      <c r="H46" s="601"/>
      <c r="I46" s="601"/>
      <c r="J46" s="601"/>
      <c r="K46" s="601"/>
      <c r="L46" s="601"/>
      <c r="M46" s="601"/>
    </row>
    <row r="47" spans="1:13" ht="48" customHeight="1" x14ac:dyDescent="0.2">
      <c r="B47" s="604" t="s">
        <v>803</v>
      </c>
      <c r="C47" s="321"/>
      <c r="D47" s="322"/>
      <c r="F47" s="597"/>
      <c r="G47" s="598"/>
      <c r="H47" s="598"/>
      <c r="I47" s="598"/>
      <c r="J47" s="598"/>
      <c r="K47" s="598"/>
      <c r="L47" s="598"/>
      <c r="M47" s="599"/>
    </row>
    <row r="48" spans="1:13" s="264" customFormat="1" ht="13.5" customHeight="1" x14ac:dyDescent="0.2">
      <c r="B48" s="604"/>
      <c r="C48" s="322"/>
      <c r="D48" s="322"/>
      <c r="F48" s="602" t="s">
        <v>656</v>
      </c>
      <c r="G48" s="603"/>
      <c r="H48" s="603"/>
      <c r="I48" s="603"/>
      <c r="J48" s="603"/>
      <c r="K48" s="603"/>
      <c r="L48" s="603"/>
      <c r="M48" s="603"/>
    </row>
    <row r="49" spans="1:13" ht="48" customHeight="1" x14ac:dyDescent="0.2">
      <c r="B49" s="604"/>
      <c r="F49" s="597"/>
      <c r="G49" s="598"/>
      <c r="H49" s="598"/>
      <c r="I49" s="598"/>
      <c r="J49" s="598"/>
      <c r="K49" s="598"/>
      <c r="L49" s="598"/>
      <c r="M49" s="599"/>
    </row>
    <row r="50" spans="1:13" s="264" customFormat="1" x14ac:dyDescent="0.2">
      <c r="B50" s="604"/>
      <c r="F50" s="602" t="s">
        <v>657</v>
      </c>
      <c r="G50" s="603"/>
      <c r="H50" s="603"/>
      <c r="I50" s="603"/>
      <c r="J50" s="603"/>
      <c r="K50" s="603"/>
      <c r="L50" s="603"/>
      <c r="M50" s="603"/>
    </row>
    <row r="51" spans="1:13" ht="48" customHeight="1" x14ac:dyDescent="0.2">
      <c r="B51" s="605"/>
      <c r="C51" s="266"/>
      <c r="D51" s="266"/>
      <c r="F51" s="597"/>
      <c r="G51" s="598"/>
      <c r="H51" s="598"/>
      <c r="I51" s="598"/>
      <c r="J51" s="598"/>
      <c r="K51" s="598"/>
      <c r="L51" s="598"/>
      <c r="M51" s="599"/>
    </row>
    <row r="52" spans="1:13" ht="64.5" hidden="1" customHeight="1" x14ac:dyDescent="0.2">
      <c r="B52" s="394"/>
      <c r="C52" s="394"/>
      <c r="D52" s="394"/>
      <c r="F52" s="267"/>
      <c r="G52" s="267"/>
      <c r="H52" s="267"/>
      <c r="I52" s="267"/>
      <c r="J52" s="267"/>
      <c r="K52" s="267"/>
      <c r="L52" s="267"/>
      <c r="M52" s="267"/>
    </row>
    <row r="53" spans="1:13" x14ac:dyDescent="0.2">
      <c r="B53" s="394"/>
      <c r="C53" s="394"/>
      <c r="D53" s="394"/>
      <c r="F53" s="267"/>
      <c r="G53" s="267"/>
      <c r="H53" s="267"/>
      <c r="I53" s="267"/>
      <c r="J53" s="267"/>
      <c r="K53" s="267"/>
      <c r="L53" s="267"/>
      <c r="M53" s="267"/>
    </row>
    <row r="54" spans="1:13" ht="12.75" customHeight="1" x14ac:dyDescent="0.2">
      <c r="A54" s="262"/>
      <c r="B54" s="305" t="s">
        <v>96</v>
      </c>
      <c r="I54" s="607" t="s">
        <v>484</v>
      </c>
      <c r="J54" s="608"/>
      <c r="L54" s="609" t="s">
        <v>485</v>
      </c>
      <c r="M54" s="610"/>
    </row>
    <row r="55" spans="1:13" x14ac:dyDescent="0.2">
      <c r="B55" s="493" t="s">
        <v>92</v>
      </c>
      <c r="I55" s="313" t="s">
        <v>767</v>
      </c>
      <c r="J55" s="313" t="s">
        <v>768</v>
      </c>
      <c r="K55" s="395"/>
      <c r="L55" s="268" t="s">
        <v>767</v>
      </c>
      <c r="M55" s="268" t="s">
        <v>768</v>
      </c>
    </row>
    <row r="56" spans="1:13" x14ac:dyDescent="0.2">
      <c r="B56" s="493" t="s">
        <v>267</v>
      </c>
      <c r="D56" s="495" t="s">
        <v>266</v>
      </c>
      <c r="F56" s="269"/>
      <c r="G56" s="270"/>
      <c r="H56" s="271"/>
      <c r="I56" s="314"/>
      <c r="J56" s="314"/>
      <c r="L56" s="272"/>
      <c r="M56" s="272"/>
    </row>
    <row r="57" spans="1:13" x14ac:dyDescent="0.2">
      <c r="B57" s="493" t="s">
        <v>268</v>
      </c>
      <c r="D57" s="495" t="s">
        <v>266</v>
      </c>
      <c r="F57" s="269"/>
      <c r="G57" s="270"/>
      <c r="H57" s="271"/>
      <c r="I57" s="314"/>
      <c r="J57" s="314"/>
      <c r="L57" s="272"/>
      <c r="M57" s="272"/>
    </row>
    <row r="58" spans="1:13" x14ac:dyDescent="0.2">
      <c r="B58" s="493" t="s">
        <v>269</v>
      </c>
      <c r="D58" s="495" t="s">
        <v>266</v>
      </c>
      <c r="F58" s="269"/>
      <c r="G58" s="270"/>
      <c r="H58" s="271"/>
      <c r="I58" s="314"/>
      <c r="J58" s="314"/>
      <c r="L58" s="272"/>
      <c r="M58" s="272"/>
    </row>
    <row r="59" spans="1:13" x14ac:dyDescent="0.2">
      <c r="B59" s="494" t="s">
        <v>270</v>
      </c>
      <c r="D59" s="496" t="s">
        <v>266</v>
      </c>
      <c r="F59" s="269"/>
      <c r="G59" s="270"/>
      <c r="H59" s="271"/>
      <c r="I59" s="314"/>
      <c r="J59" s="314"/>
      <c r="L59" s="272"/>
      <c r="M59" s="272"/>
    </row>
    <row r="60" spans="1:13" s="125" customFormat="1" ht="14.25" x14ac:dyDescent="0.2">
      <c r="D60" s="323"/>
      <c r="F60" s="324"/>
      <c r="G60" s="324"/>
      <c r="H60" s="324"/>
      <c r="I60" s="325"/>
      <c r="J60" s="325"/>
      <c r="L60" s="128"/>
      <c r="M60" s="128"/>
    </row>
    <row r="61" spans="1:13" x14ac:dyDescent="0.2">
      <c r="B61" s="226" t="s">
        <v>93</v>
      </c>
      <c r="H61" s="227"/>
    </row>
    <row r="62" spans="1:13" x14ac:dyDescent="0.2">
      <c r="D62" s="226" t="s">
        <v>103</v>
      </c>
      <c r="F62" s="495" t="s">
        <v>271</v>
      </c>
      <c r="G62" s="270"/>
      <c r="H62" s="273"/>
    </row>
    <row r="63" spans="1:13" x14ac:dyDescent="0.2">
      <c r="D63" s="226" t="s">
        <v>104</v>
      </c>
      <c r="F63" s="495" t="s">
        <v>271</v>
      </c>
      <c r="G63" s="270"/>
      <c r="H63" s="273"/>
    </row>
    <row r="64" spans="1:13" x14ac:dyDescent="0.2">
      <c r="D64" s="226" t="s">
        <v>105</v>
      </c>
      <c r="F64" s="495" t="s">
        <v>271</v>
      </c>
      <c r="G64" s="270"/>
      <c r="H64" s="273"/>
    </row>
    <row r="65" spans="2:13" x14ac:dyDescent="0.2">
      <c r="D65" s="226" t="s">
        <v>106</v>
      </c>
      <c r="F65" s="495" t="s">
        <v>271</v>
      </c>
      <c r="G65" s="270"/>
      <c r="H65" s="273"/>
    </row>
    <row r="66" spans="2:13" x14ac:dyDescent="0.2">
      <c r="F66" s="395"/>
      <c r="G66" s="271"/>
      <c r="H66" s="273"/>
    </row>
    <row r="67" spans="2:13" x14ac:dyDescent="0.2">
      <c r="B67" s="305" t="s">
        <v>272</v>
      </c>
      <c r="C67" s="394"/>
      <c r="D67" s="394"/>
      <c r="H67" s="227"/>
    </row>
    <row r="68" spans="2:13" ht="60" customHeight="1" x14ac:dyDescent="0.2">
      <c r="E68" s="266">
        <v>1</v>
      </c>
      <c r="F68" s="597"/>
      <c r="G68" s="598"/>
      <c r="H68" s="598"/>
      <c r="I68" s="598"/>
      <c r="J68" s="598"/>
      <c r="K68" s="598"/>
      <c r="L68" s="598"/>
      <c r="M68" s="599"/>
    </row>
    <row r="69" spans="2:13" ht="5.0999999999999996" customHeight="1" x14ac:dyDescent="0.2">
      <c r="F69" s="274"/>
      <c r="G69" s="274"/>
      <c r="H69" s="274"/>
      <c r="I69" s="274"/>
      <c r="J69" s="274"/>
      <c r="K69" s="274"/>
      <c r="L69" s="274"/>
      <c r="M69" s="263"/>
    </row>
    <row r="70" spans="2:13" ht="60" customHeight="1" x14ac:dyDescent="0.2">
      <c r="E70" s="266">
        <v>2</v>
      </c>
      <c r="F70" s="597"/>
      <c r="G70" s="598"/>
      <c r="H70" s="598"/>
      <c r="I70" s="598"/>
      <c r="J70" s="598"/>
      <c r="K70" s="598"/>
      <c r="L70" s="598"/>
      <c r="M70" s="599"/>
    </row>
    <row r="71" spans="2:13" ht="5.0999999999999996" customHeight="1" x14ac:dyDescent="0.2"/>
    <row r="72" spans="2:13" ht="60" customHeight="1" x14ac:dyDescent="0.2">
      <c r="E72" s="266">
        <v>3</v>
      </c>
      <c r="F72" s="597"/>
      <c r="G72" s="598"/>
      <c r="H72" s="598"/>
      <c r="I72" s="598"/>
      <c r="J72" s="598"/>
      <c r="K72" s="598"/>
      <c r="L72" s="598"/>
      <c r="M72" s="599"/>
    </row>
    <row r="73" spans="2:13" ht="5.0999999999999996" customHeight="1" x14ac:dyDescent="0.2"/>
    <row r="74" spans="2:13" ht="60" customHeight="1" x14ac:dyDescent="0.2">
      <c r="E74" s="266">
        <v>4</v>
      </c>
      <c r="F74" s="597"/>
      <c r="G74" s="598"/>
      <c r="H74" s="598"/>
      <c r="I74" s="598"/>
      <c r="J74" s="598"/>
      <c r="K74" s="598"/>
      <c r="L74" s="598"/>
      <c r="M74" s="599"/>
    </row>
    <row r="75" spans="2:13" ht="5.0999999999999996" customHeight="1" x14ac:dyDescent="0.2"/>
    <row r="76" spans="2:13" ht="60" customHeight="1" x14ac:dyDescent="0.2">
      <c r="E76" s="266">
        <v>5</v>
      </c>
      <c r="F76" s="597"/>
      <c r="G76" s="598"/>
      <c r="H76" s="598"/>
      <c r="I76" s="598"/>
      <c r="J76" s="598"/>
      <c r="K76" s="598"/>
      <c r="L76" s="598"/>
      <c r="M76" s="599"/>
    </row>
    <row r="77" spans="2:13" ht="5.0999999999999996" customHeight="1" x14ac:dyDescent="0.2"/>
    <row r="78" spans="2:13" ht="60" customHeight="1" x14ac:dyDescent="0.2">
      <c r="E78" s="266">
        <v>6</v>
      </c>
      <c r="F78" s="597"/>
      <c r="G78" s="598"/>
      <c r="H78" s="598"/>
      <c r="I78" s="598"/>
      <c r="J78" s="598"/>
      <c r="K78" s="598"/>
      <c r="L78" s="598"/>
      <c r="M78" s="599"/>
    </row>
    <row r="79" spans="2:13" ht="5.0999999999999996" customHeight="1" x14ac:dyDescent="0.2"/>
    <row r="80" spans="2:13" ht="60" customHeight="1" x14ac:dyDescent="0.2">
      <c r="E80" s="266">
        <v>7</v>
      </c>
      <c r="F80" s="597"/>
      <c r="G80" s="598"/>
      <c r="H80" s="598"/>
      <c r="I80" s="598"/>
      <c r="J80" s="598"/>
      <c r="K80" s="598"/>
      <c r="L80" s="598"/>
      <c r="M80" s="599"/>
    </row>
    <row r="81" spans="2:13" ht="5.0999999999999996" customHeight="1" x14ac:dyDescent="0.2"/>
    <row r="82" spans="2:13" ht="60" customHeight="1" x14ac:dyDescent="0.2">
      <c r="E82" s="266">
        <v>8</v>
      </c>
      <c r="F82" s="597"/>
      <c r="G82" s="598"/>
      <c r="H82" s="598"/>
      <c r="I82" s="598"/>
      <c r="J82" s="598"/>
      <c r="K82" s="598"/>
      <c r="L82" s="598"/>
      <c r="M82" s="599"/>
    </row>
    <row r="83" spans="2:13" x14ac:dyDescent="0.2">
      <c r="B83" s="492" t="s">
        <v>482</v>
      </c>
      <c r="C83" s="266"/>
      <c r="D83" s="266"/>
    </row>
    <row r="84" spans="2:13" ht="95.1" customHeight="1" x14ac:dyDescent="0.2">
      <c r="B84" s="501" t="s">
        <v>483</v>
      </c>
      <c r="C84" s="266"/>
      <c r="D84" s="266"/>
      <c r="F84" s="597"/>
      <c r="G84" s="598"/>
      <c r="H84" s="598"/>
      <c r="I84" s="598"/>
      <c r="J84" s="598"/>
      <c r="K84" s="598"/>
      <c r="L84" s="598"/>
      <c r="M84" s="599"/>
    </row>
    <row r="85" spans="2:13" hidden="1" x14ac:dyDescent="0.2"/>
    <row r="86" spans="2:13" hidden="1" x14ac:dyDescent="0.2"/>
    <row r="87" spans="2:13" hidden="1" x14ac:dyDescent="0.2"/>
    <row r="88" spans="2:13" hidden="1" x14ac:dyDescent="0.2"/>
    <row r="89" spans="2:13" hidden="1" x14ac:dyDescent="0.2"/>
    <row r="90" spans="2:13" hidden="1" x14ac:dyDescent="0.2"/>
    <row r="91" spans="2:13" hidden="1" x14ac:dyDescent="0.2"/>
    <row r="92" spans="2:13" hidden="1" x14ac:dyDescent="0.2"/>
    <row r="93" spans="2:13" hidden="1" x14ac:dyDescent="0.2"/>
    <row r="94" spans="2:13" hidden="1" x14ac:dyDescent="0.2"/>
    <row r="95" spans="2:13" hidden="1" x14ac:dyDescent="0.2"/>
    <row r="96" spans="2:13"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x14ac:dyDescent="0.2"/>
    <row r="118" x14ac:dyDescent="0.2"/>
    <row r="119" x14ac:dyDescent="0.2"/>
    <row r="120" x14ac:dyDescent="0.2"/>
  </sheetData>
  <sheetProtection algorithmName="SHA-512" hashValue="KyLjWXQsC237UCoSU4lLOfttvYFFl7UegQoxS7jb3a3Mf5MwNo1xT9M6LP0/oGwSEf6RhMJwy5v2G2XcLX+FLA==" saltValue="Vr9q+FCwcs4GfE6P/ukOyA==" spinCount="100000" sheet="1"/>
  <customSheetViews>
    <customSheetView guid="{B50381DA-06DA-4286-99A4-CB6DE67AD1EB}" showGridLines="0" showRowCol="0" outlineSymbols="0">
      <selection activeCell="B5" sqref="B5"/>
    </customSheetView>
  </customSheetViews>
  <mergeCells count="42">
    <mergeCell ref="F72:M72"/>
    <mergeCell ref="F68:M68"/>
    <mergeCell ref="F70:M70"/>
    <mergeCell ref="F42:M42"/>
    <mergeCell ref="F43:M43"/>
    <mergeCell ref="I54:J54"/>
    <mergeCell ref="L54:M54"/>
    <mergeCell ref="F84:M84"/>
    <mergeCell ref="F74:M74"/>
    <mergeCell ref="F76:M76"/>
    <mergeCell ref="F78:M78"/>
    <mergeCell ref="F80:M80"/>
    <mergeCell ref="F82:M82"/>
    <mergeCell ref="B47:B51"/>
    <mergeCell ref="F37:M37"/>
    <mergeCell ref="F32:M32"/>
    <mergeCell ref="F38:M38"/>
    <mergeCell ref="F39:M39"/>
    <mergeCell ref="F33:M33"/>
    <mergeCell ref="F34:M34"/>
    <mergeCell ref="B32:B34"/>
    <mergeCell ref="B37:B39"/>
    <mergeCell ref="B25:B26"/>
    <mergeCell ref="F29:M30"/>
    <mergeCell ref="F44:M44"/>
    <mergeCell ref="F51:M51"/>
    <mergeCell ref="F49:M49"/>
    <mergeCell ref="F47:M47"/>
    <mergeCell ref="F46:M46"/>
    <mergeCell ref="F48:M48"/>
    <mergeCell ref="F50:M50"/>
    <mergeCell ref="B42:B44"/>
    <mergeCell ref="F25:M26"/>
    <mergeCell ref="I4:J4"/>
    <mergeCell ref="D8:F8"/>
    <mergeCell ref="A2:N2"/>
    <mergeCell ref="A4:G4"/>
    <mergeCell ref="K4:M4"/>
    <mergeCell ref="D6:F6"/>
    <mergeCell ref="H6:L14"/>
    <mergeCell ref="D10:F10"/>
    <mergeCell ref="E14:F14"/>
  </mergeCells>
  <phoneticPr fontId="11" type="noConversion"/>
  <pageMargins left="0.75" right="0.75" top="0.33" bottom="0.36" header="0.31" footer="0.27"/>
  <pageSetup paperSize="9" scale="66" orientation="portrait" r:id="rId1"/>
  <headerFooter alignWithMargins="0"/>
  <rowBreaks count="1" manualBreakCount="1">
    <brk id="71"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tabColor rgb="FF717272"/>
    <pageSetUpPr autoPageBreaks="0"/>
  </sheetPr>
  <dimension ref="A1:AO404"/>
  <sheetViews>
    <sheetView showGridLines="0" showRowColHeaders="0" showZeros="0" showOutlineSymbols="0" zoomScale="60" zoomScaleNormal="60" workbookViewId="0">
      <selection activeCell="Q10" sqref="Q10"/>
    </sheetView>
  </sheetViews>
  <sheetFormatPr defaultColWidth="0" defaultRowHeight="12.75" zeroHeight="1" x14ac:dyDescent="0.2"/>
  <cols>
    <col min="1" max="1" width="4.7109375" style="122" bestFit="1" customWidth="1"/>
    <col min="2" max="2" width="2.7109375" style="122" customWidth="1"/>
    <col min="3" max="3" width="9.140625" style="122" bestFit="1" customWidth="1"/>
    <col min="4" max="4" width="2.7109375" style="122" customWidth="1"/>
    <col min="5" max="12" width="5" style="122" customWidth="1"/>
    <col min="13" max="13" width="2.7109375" style="122" customWidth="1"/>
    <col min="14" max="21" width="5" style="122" customWidth="1"/>
    <col min="22" max="22" width="8.28515625" style="122" customWidth="1"/>
    <col min="23" max="28" width="5" style="122" customWidth="1"/>
    <col min="29" max="29" width="8.28515625" style="122" customWidth="1"/>
    <col min="30" max="30" width="1.85546875" style="122" customWidth="1"/>
    <col min="31" max="41" width="3.7109375" style="122" hidden="1" customWidth="1"/>
    <col min="42" max="16384" width="0" style="122" hidden="1"/>
  </cols>
  <sheetData>
    <row r="1" spans="1:30" s="472" customFormat="1" ht="24.75" x14ac:dyDescent="0.3">
      <c r="A1" s="649" t="s">
        <v>662</v>
      </c>
      <c r="B1" s="650"/>
      <c r="C1" s="650"/>
      <c r="D1" s="650"/>
      <c r="E1" s="650"/>
      <c r="F1" s="651"/>
      <c r="G1" s="651"/>
      <c r="H1" s="651"/>
      <c r="I1" s="651"/>
      <c r="J1" s="651"/>
      <c r="K1" s="651"/>
      <c r="L1" s="651"/>
      <c r="M1" s="651"/>
      <c r="N1" s="651"/>
      <c r="O1" s="652"/>
      <c r="P1" s="652"/>
      <c r="Q1" s="652"/>
      <c r="R1" s="652"/>
      <c r="S1" s="652"/>
      <c r="T1" s="652"/>
      <c r="U1" s="652"/>
      <c r="V1" s="652"/>
      <c r="W1" s="652"/>
      <c r="X1" s="652"/>
      <c r="Y1" s="652"/>
      <c r="Z1" s="652"/>
      <c r="AA1" s="652"/>
      <c r="AB1" s="652"/>
      <c r="AC1" s="652"/>
      <c r="AD1" s="433"/>
    </row>
    <row r="2" spans="1:30" s="282" customFormat="1" ht="24.75" x14ac:dyDescent="0.3">
      <c r="D2" s="283"/>
      <c r="E2" s="283"/>
      <c r="F2" s="283"/>
      <c r="G2" s="283"/>
      <c r="H2" s="283"/>
      <c r="I2" s="283"/>
      <c r="J2" s="283"/>
      <c r="K2" s="283"/>
      <c r="L2" s="283"/>
      <c r="M2" s="283"/>
      <c r="N2" s="283"/>
      <c r="O2" s="283"/>
      <c r="P2" s="283"/>
      <c r="Q2" s="283"/>
      <c r="R2" s="227"/>
      <c r="T2" s="284"/>
      <c r="U2" s="284"/>
      <c r="V2" s="301"/>
      <c r="W2" s="668"/>
      <c r="X2" s="668"/>
      <c r="Y2" s="668"/>
      <c r="Z2" s="668"/>
      <c r="AA2" s="668"/>
      <c r="AB2" s="668"/>
      <c r="AC2" s="668"/>
    </row>
    <row r="3" spans="1:30" s="282" customFormat="1" ht="24.75" x14ac:dyDescent="0.3">
      <c r="B3" s="285"/>
      <c r="C3" s="326" t="s">
        <v>664</v>
      </c>
      <c r="E3" s="653"/>
      <c r="F3" s="654"/>
      <c r="G3" s="654"/>
      <c r="H3" s="654"/>
      <c r="I3" s="654"/>
      <c r="J3" s="654"/>
      <c r="K3" s="654"/>
      <c r="L3" s="654"/>
      <c r="M3" s="654"/>
      <c r="N3" s="655"/>
      <c r="O3" s="287"/>
      <c r="P3" s="287"/>
      <c r="Q3" s="288"/>
      <c r="S3" s="473"/>
      <c r="T3" s="473"/>
      <c r="U3" s="473"/>
      <c r="V3" s="474"/>
      <c r="W3" s="668"/>
      <c r="X3" s="668"/>
      <c r="Y3" s="668"/>
      <c r="Z3" s="668"/>
      <c r="AA3" s="668"/>
      <c r="AB3" s="668"/>
      <c r="AC3" s="668"/>
    </row>
    <row r="4" spans="1:30" s="282" customFormat="1" ht="24.75" x14ac:dyDescent="0.3">
      <c r="B4" s="285"/>
      <c r="C4" s="327" t="s">
        <v>481</v>
      </c>
      <c r="D4" s="288"/>
      <c r="E4" s="665"/>
      <c r="F4" s="666"/>
      <c r="G4" s="666"/>
      <c r="H4" s="666"/>
      <c r="I4" s="666"/>
      <c r="J4" s="666"/>
      <c r="K4" s="666"/>
      <c r="L4" s="666"/>
      <c r="M4" s="666"/>
      <c r="N4" s="667"/>
      <c r="O4" s="473"/>
      <c r="P4" s="287"/>
      <c r="Q4" s="288"/>
      <c r="S4" s="475"/>
      <c r="T4" s="475"/>
      <c r="U4" s="475"/>
      <c r="V4" s="476"/>
      <c r="W4" s="668"/>
      <c r="X4" s="668"/>
      <c r="Y4" s="668"/>
      <c r="Z4" s="668"/>
      <c r="AA4" s="668"/>
      <c r="AB4" s="668"/>
      <c r="AC4" s="668"/>
    </row>
    <row r="5" spans="1:30" s="282" customFormat="1" ht="24" customHeight="1" thickBot="1" x14ac:dyDescent="0.25">
      <c r="A5" s="286"/>
      <c r="B5" s="286"/>
      <c r="C5" s="289"/>
      <c r="E5" s="282" t="s">
        <v>509</v>
      </c>
      <c r="M5" s="286"/>
      <c r="R5" s="288"/>
      <c r="W5" s="630" t="s">
        <v>479</v>
      </c>
      <c r="X5" s="630"/>
      <c r="Y5" s="630"/>
      <c r="Z5" s="630"/>
      <c r="AA5" s="630" t="s">
        <v>480</v>
      </c>
      <c r="AB5" s="630"/>
      <c r="AC5" s="630"/>
    </row>
    <row r="6" spans="1:30" s="282" customFormat="1" ht="14.25" customHeight="1" x14ac:dyDescent="0.2">
      <c r="A6" s="286"/>
      <c r="B6" s="286"/>
      <c r="C6" s="286"/>
      <c r="D6" s="286"/>
      <c r="E6" s="662" t="s">
        <v>475</v>
      </c>
      <c r="F6" s="663"/>
      <c r="G6" s="663"/>
      <c r="H6" s="663"/>
      <c r="I6" s="663"/>
      <c r="J6" s="663"/>
      <c r="K6" s="663"/>
      <c r="L6" s="664"/>
      <c r="M6" s="286"/>
      <c r="N6" s="662" t="s">
        <v>476</v>
      </c>
      <c r="O6" s="663"/>
      <c r="P6" s="663"/>
      <c r="Q6" s="663"/>
      <c r="R6" s="663"/>
      <c r="S6" s="663"/>
      <c r="T6" s="663"/>
      <c r="U6" s="664"/>
      <c r="V6" s="477"/>
      <c r="W6" s="635">
        <f>Naam!E10</f>
        <v>0</v>
      </c>
      <c r="X6" s="636"/>
      <c r="Y6" s="636"/>
      <c r="Z6" s="637"/>
      <c r="AA6" s="635">
        <f>Naam!F10</f>
        <v>0</v>
      </c>
      <c r="AB6" s="636"/>
      <c r="AC6" s="637"/>
    </row>
    <row r="7" spans="1:30" s="282" customFormat="1" ht="16.5" customHeight="1" thickBot="1" x14ac:dyDescent="0.25">
      <c r="A7" s="286"/>
      <c r="B7" s="286"/>
      <c r="C7" s="289"/>
      <c r="D7" s="288"/>
      <c r="E7" s="627" t="s">
        <v>507</v>
      </c>
      <c r="F7" s="628"/>
      <c r="G7" s="628"/>
      <c r="H7" s="628"/>
      <c r="I7" s="628"/>
      <c r="J7" s="628"/>
      <c r="K7" s="628"/>
      <c r="L7" s="629"/>
      <c r="N7" s="627" t="s">
        <v>508</v>
      </c>
      <c r="O7" s="628"/>
      <c r="P7" s="628"/>
      <c r="Q7" s="628"/>
      <c r="R7" s="628"/>
      <c r="S7" s="628"/>
      <c r="T7" s="628"/>
      <c r="U7" s="629"/>
      <c r="V7" s="477"/>
      <c r="W7" s="638"/>
      <c r="X7" s="639"/>
      <c r="Y7" s="639"/>
      <c r="Z7" s="640"/>
      <c r="AA7" s="638"/>
      <c r="AB7" s="639"/>
      <c r="AC7" s="640"/>
      <c r="AD7" s="478"/>
    </row>
    <row r="8" spans="1:30" s="282" customFormat="1" x14ac:dyDescent="0.2">
      <c r="A8" s="290" t="s">
        <v>38</v>
      </c>
      <c r="B8" s="286"/>
      <c r="C8" s="290" t="s">
        <v>37</v>
      </c>
      <c r="D8" s="291"/>
      <c r="E8" s="622" t="s">
        <v>39</v>
      </c>
      <c r="F8" s="623"/>
      <c r="G8" s="611" t="s">
        <v>40</v>
      </c>
      <c r="H8" s="631"/>
      <c r="I8" s="611" t="s">
        <v>41</v>
      </c>
      <c r="J8" s="612"/>
      <c r="K8" s="611" t="s">
        <v>474</v>
      </c>
      <c r="L8" s="612"/>
      <c r="M8" s="259"/>
      <c r="N8" s="622" t="s">
        <v>39</v>
      </c>
      <c r="O8" s="623"/>
      <c r="P8" s="611" t="s">
        <v>40</v>
      </c>
      <c r="Q8" s="631"/>
      <c r="R8" s="611" t="s">
        <v>41</v>
      </c>
      <c r="S8" s="612"/>
      <c r="T8" s="611" t="s">
        <v>474</v>
      </c>
      <c r="U8" s="612"/>
      <c r="V8" s="477"/>
      <c r="W8" s="477"/>
      <c r="X8" s="477"/>
      <c r="Y8" s="477"/>
      <c r="Z8" s="477"/>
      <c r="AA8" s="477"/>
      <c r="AB8" s="477"/>
      <c r="AC8" s="477"/>
    </row>
    <row r="9" spans="1:30" s="282" customFormat="1" ht="20.100000000000001" customHeight="1" x14ac:dyDescent="0.2">
      <c r="A9" s="286"/>
      <c r="B9" s="286"/>
      <c r="C9" s="289"/>
      <c r="E9" s="292" t="s">
        <v>297</v>
      </c>
      <c r="F9" s="288" t="s">
        <v>298</v>
      </c>
      <c r="G9" s="288" t="s">
        <v>297</v>
      </c>
      <c r="H9" s="288" t="s">
        <v>298</v>
      </c>
      <c r="I9" s="288" t="s">
        <v>297</v>
      </c>
      <c r="J9" s="293" t="s">
        <v>298</v>
      </c>
      <c r="K9" s="288" t="s">
        <v>297</v>
      </c>
      <c r="L9" s="293" t="s">
        <v>298</v>
      </c>
      <c r="M9" s="288"/>
      <c r="N9" s="292" t="s">
        <v>297</v>
      </c>
      <c r="O9" s="288" t="s">
        <v>298</v>
      </c>
      <c r="P9" s="288" t="s">
        <v>297</v>
      </c>
      <c r="Q9" s="288" t="s">
        <v>298</v>
      </c>
      <c r="R9" s="288" t="s">
        <v>297</v>
      </c>
      <c r="S9" s="293" t="s">
        <v>298</v>
      </c>
      <c r="T9" s="288" t="s">
        <v>297</v>
      </c>
      <c r="U9" s="293" t="s">
        <v>298</v>
      </c>
      <c r="W9" s="630" t="s">
        <v>477</v>
      </c>
      <c r="X9" s="630"/>
      <c r="Y9" s="630"/>
      <c r="Z9" s="630"/>
      <c r="AA9" s="632">
        <f>Naam!C10</f>
        <v>0</v>
      </c>
      <c r="AB9" s="633"/>
      <c r="AC9" s="634"/>
    </row>
    <row r="10" spans="1:30" s="282" customFormat="1" ht="20.100000000000001" customHeight="1" x14ac:dyDescent="0.2">
      <c r="A10" s="286">
        <v>1</v>
      </c>
      <c r="B10" s="286"/>
      <c r="C10" s="479"/>
      <c r="E10" s="480"/>
      <c r="F10" s="481"/>
      <c r="G10" s="482"/>
      <c r="H10" s="481"/>
      <c r="I10" s="482"/>
      <c r="J10" s="483"/>
      <c r="K10" s="482"/>
      <c r="L10" s="483"/>
      <c r="M10" s="288"/>
      <c r="N10" s="480"/>
      <c r="O10" s="481"/>
      <c r="P10" s="482"/>
      <c r="Q10" s="481"/>
      <c r="R10" s="482"/>
      <c r="S10" s="483"/>
      <c r="T10" s="482"/>
      <c r="U10" s="483"/>
      <c r="V10" s="294"/>
      <c r="W10" s="295"/>
      <c r="X10" s="295"/>
      <c r="Y10" s="295"/>
      <c r="Z10" s="295"/>
      <c r="AA10" s="294"/>
      <c r="AB10" s="294"/>
      <c r="AC10" s="294"/>
      <c r="AD10" s="288"/>
    </row>
    <row r="11" spans="1:30" s="282" customFormat="1" ht="20.100000000000001" customHeight="1" x14ac:dyDescent="0.2">
      <c r="A11" s="286">
        <v>2</v>
      </c>
      <c r="B11" s="286"/>
      <c r="C11" s="479"/>
      <c r="E11" s="480"/>
      <c r="F11" s="481"/>
      <c r="G11" s="482"/>
      <c r="H11" s="481"/>
      <c r="I11" s="482"/>
      <c r="J11" s="483"/>
      <c r="K11" s="482"/>
      <c r="L11" s="483"/>
      <c r="M11" s="288"/>
      <c r="N11" s="480"/>
      <c r="O11" s="481"/>
      <c r="P11" s="482"/>
      <c r="Q11" s="481"/>
      <c r="R11" s="482"/>
      <c r="S11" s="483"/>
      <c r="T11" s="482"/>
      <c r="U11" s="483"/>
      <c r="V11" s="288"/>
      <c r="W11" s="641" t="s">
        <v>478</v>
      </c>
      <c r="X11" s="642"/>
      <c r="Y11" s="642"/>
      <c r="Z11" s="634"/>
      <c r="AA11" s="632">
        <f>Naam!D10</f>
        <v>0</v>
      </c>
      <c r="AB11" s="633"/>
      <c r="AC11" s="634"/>
      <c r="AD11" s="288"/>
    </row>
    <row r="12" spans="1:30" s="282" customFormat="1" ht="20.100000000000001" customHeight="1" x14ac:dyDescent="0.2">
      <c r="A12" s="286">
        <v>3</v>
      </c>
      <c r="B12" s="286"/>
      <c r="C12" s="479"/>
      <c r="E12" s="480"/>
      <c r="F12" s="481"/>
      <c r="G12" s="482"/>
      <c r="H12" s="481"/>
      <c r="I12" s="482"/>
      <c r="J12" s="483"/>
      <c r="K12" s="482"/>
      <c r="L12" s="483"/>
      <c r="M12" s="288"/>
      <c r="N12" s="480"/>
      <c r="O12" s="481"/>
      <c r="P12" s="482"/>
      <c r="Q12" s="481"/>
      <c r="R12" s="482"/>
      <c r="S12" s="483"/>
      <c r="T12" s="482"/>
      <c r="U12" s="483"/>
      <c r="V12" s="288"/>
      <c r="W12" s="295"/>
      <c r="X12" s="295"/>
      <c r="Y12" s="295"/>
      <c r="Z12" s="295"/>
      <c r="AA12" s="295"/>
      <c r="AB12" s="295"/>
      <c r="AC12" s="295"/>
      <c r="AD12" s="288"/>
    </row>
    <row r="13" spans="1:30" s="282" customFormat="1" ht="20.100000000000001" customHeight="1" x14ac:dyDescent="0.2">
      <c r="A13" s="286">
        <v>4</v>
      </c>
      <c r="B13" s="286"/>
      <c r="C13" s="479"/>
      <c r="E13" s="480"/>
      <c r="F13" s="481"/>
      <c r="G13" s="482"/>
      <c r="H13" s="481"/>
      <c r="I13" s="482"/>
      <c r="J13" s="483"/>
      <c r="K13" s="482"/>
      <c r="L13" s="483"/>
      <c r="M13" s="288"/>
      <c r="N13" s="480"/>
      <c r="O13" s="481"/>
      <c r="P13" s="482"/>
      <c r="Q13" s="481"/>
      <c r="R13" s="482"/>
      <c r="S13" s="483"/>
      <c r="T13" s="482"/>
      <c r="U13" s="483"/>
      <c r="V13" s="288"/>
      <c r="W13" s="295"/>
      <c r="X13" s="295"/>
      <c r="Y13" s="295"/>
      <c r="Z13" s="295"/>
      <c r="AA13" s="295"/>
      <c r="AB13" s="295"/>
      <c r="AC13" s="295"/>
      <c r="AD13" s="288"/>
    </row>
    <row r="14" spans="1:30" s="282" customFormat="1" ht="20.100000000000001" customHeight="1" x14ac:dyDescent="0.2">
      <c r="A14" s="286">
        <v>5</v>
      </c>
      <c r="B14" s="286"/>
      <c r="C14" s="479"/>
      <c r="E14" s="480"/>
      <c r="F14" s="481"/>
      <c r="G14" s="482"/>
      <c r="H14" s="481"/>
      <c r="I14" s="482"/>
      <c r="J14" s="483"/>
      <c r="K14" s="482"/>
      <c r="L14" s="483"/>
      <c r="M14" s="288"/>
      <c r="N14" s="480"/>
      <c r="O14" s="481"/>
      <c r="P14" s="482"/>
      <c r="Q14" s="481"/>
      <c r="R14" s="482"/>
      <c r="S14" s="483"/>
      <c r="T14" s="482"/>
      <c r="U14" s="483"/>
      <c r="V14" s="288"/>
      <c r="W14" s="295"/>
      <c r="X14" s="295"/>
      <c r="Y14" s="295"/>
      <c r="Z14" s="295"/>
      <c r="AA14" s="295"/>
      <c r="AB14" s="295"/>
      <c r="AC14" s="295"/>
      <c r="AD14" s="288"/>
    </row>
    <row r="15" spans="1:30" s="282" customFormat="1" ht="20.100000000000001" customHeight="1" x14ac:dyDescent="0.2">
      <c r="A15" s="286">
        <v>6</v>
      </c>
      <c r="B15" s="286"/>
      <c r="C15" s="479"/>
      <c r="E15" s="480"/>
      <c r="F15" s="481"/>
      <c r="G15" s="482"/>
      <c r="H15" s="481"/>
      <c r="I15" s="482"/>
      <c r="J15" s="483"/>
      <c r="K15" s="482"/>
      <c r="L15" s="483"/>
      <c r="M15" s="288"/>
      <c r="N15" s="480"/>
      <c r="O15" s="481"/>
      <c r="P15" s="482"/>
      <c r="Q15" s="481"/>
      <c r="R15" s="482"/>
      <c r="S15" s="483"/>
      <c r="T15" s="482"/>
      <c r="U15" s="483"/>
      <c r="V15" s="288"/>
      <c r="W15" s="287"/>
      <c r="X15" s="287"/>
      <c r="Y15" s="287"/>
      <c r="Z15" s="287"/>
      <c r="AA15" s="287"/>
      <c r="AB15" s="287"/>
      <c r="AC15" s="287"/>
    </row>
    <row r="16" spans="1:30" s="282" customFormat="1" ht="20.100000000000001" customHeight="1" x14ac:dyDescent="0.2">
      <c r="A16" s="286">
        <v>7</v>
      </c>
      <c r="B16" s="286"/>
      <c r="C16" s="479"/>
      <c r="E16" s="480"/>
      <c r="F16" s="481"/>
      <c r="G16" s="482"/>
      <c r="H16" s="481"/>
      <c r="I16" s="482"/>
      <c r="J16" s="483"/>
      <c r="K16" s="482"/>
      <c r="L16" s="483"/>
      <c r="M16" s="288"/>
      <c r="N16" s="480"/>
      <c r="O16" s="481"/>
      <c r="P16" s="482"/>
      <c r="Q16" s="481"/>
      <c r="R16" s="482"/>
      <c r="S16" s="483"/>
      <c r="T16" s="482"/>
      <c r="U16" s="483"/>
      <c r="V16" s="288"/>
      <c r="W16" s="287"/>
      <c r="X16" s="287"/>
      <c r="Y16" s="287"/>
      <c r="Z16" s="287"/>
      <c r="AA16" s="287"/>
      <c r="AB16" s="287"/>
      <c r="AC16" s="287"/>
    </row>
    <row r="17" spans="1:29" s="282" customFormat="1" ht="20.100000000000001" customHeight="1" x14ac:dyDescent="0.2">
      <c r="A17" s="286">
        <v>8</v>
      </c>
      <c r="B17" s="286"/>
      <c r="C17" s="479"/>
      <c r="E17" s="480"/>
      <c r="F17" s="481"/>
      <c r="G17" s="482"/>
      <c r="H17" s="481"/>
      <c r="I17" s="482"/>
      <c r="J17" s="483"/>
      <c r="K17" s="482"/>
      <c r="L17" s="483"/>
      <c r="M17" s="288"/>
      <c r="N17" s="480"/>
      <c r="O17" s="481"/>
      <c r="P17" s="482"/>
      <c r="Q17" s="481"/>
      <c r="R17" s="482"/>
      <c r="S17" s="483"/>
      <c r="T17" s="482"/>
      <c r="U17" s="483"/>
      <c r="V17" s="288"/>
      <c r="W17" s="287"/>
      <c r="X17" s="295"/>
      <c r="Y17" s="295"/>
      <c r="Z17" s="295"/>
      <c r="AA17" s="295"/>
      <c r="AB17" s="295"/>
      <c r="AC17" s="287"/>
    </row>
    <row r="18" spans="1:29" s="282" customFormat="1" ht="20.100000000000001" customHeight="1" x14ac:dyDescent="0.2">
      <c r="A18" s="286">
        <v>9</v>
      </c>
      <c r="B18" s="286"/>
      <c r="C18" s="479"/>
      <c r="E18" s="480"/>
      <c r="F18" s="481"/>
      <c r="G18" s="482"/>
      <c r="H18" s="481"/>
      <c r="I18" s="482"/>
      <c r="J18" s="483"/>
      <c r="K18" s="482"/>
      <c r="L18" s="483"/>
      <c r="M18" s="288"/>
      <c r="N18" s="480"/>
      <c r="O18" s="481"/>
      <c r="P18" s="482"/>
      <c r="Q18" s="481"/>
      <c r="R18" s="482"/>
      <c r="S18" s="483"/>
      <c r="T18" s="482"/>
      <c r="U18" s="483"/>
      <c r="V18" s="288"/>
      <c r="W18" s="287"/>
      <c r="X18" s="295"/>
      <c r="Y18" s="295"/>
      <c r="Z18" s="295"/>
      <c r="AA18" s="295"/>
      <c r="AB18" s="295"/>
      <c r="AC18" s="287"/>
    </row>
    <row r="19" spans="1:29" s="282" customFormat="1" ht="20.100000000000001" customHeight="1" thickBot="1" x14ac:dyDescent="0.25">
      <c r="A19" s="286">
        <v>10</v>
      </c>
      <c r="B19" s="286"/>
      <c r="C19" s="479"/>
      <c r="E19" s="480"/>
      <c r="F19" s="481"/>
      <c r="G19" s="482"/>
      <c r="H19" s="481"/>
      <c r="I19" s="482"/>
      <c r="J19" s="483"/>
      <c r="K19" s="482"/>
      <c r="L19" s="483"/>
      <c r="M19" s="288"/>
      <c r="N19" s="480"/>
      <c r="O19" s="481"/>
      <c r="P19" s="482"/>
      <c r="Q19" s="481"/>
      <c r="R19" s="482"/>
      <c r="S19" s="483"/>
      <c r="T19" s="484"/>
      <c r="U19" s="485"/>
      <c r="V19" s="288"/>
      <c r="W19" s="287"/>
      <c r="X19" s="295"/>
      <c r="Y19" s="295"/>
      <c r="Z19" s="295"/>
      <c r="AA19" s="295"/>
      <c r="AB19" s="295"/>
      <c r="AC19" s="287"/>
    </row>
    <row r="20" spans="1:29" s="282" customFormat="1" ht="14.25" customHeight="1" thickBot="1" x14ac:dyDescent="0.25">
      <c r="A20" s="286"/>
      <c r="B20" s="286"/>
      <c r="C20" s="303"/>
      <c r="D20" s="288"/>
      <c r="E20" s="288"/>
      <c r="F20" s="288"/>
      <c r="G20" s="288"/>
      <c r="H20" s="288"/>
      <c r="I20" s="288"/>
      <c r="J20" s="288"/>
      <c r="K20" s="288"/>
      <c r="L20" s="288"/>
      <c r="M20" s="288"/>
      <c r="N20" s="288"/>
      <c r="O20" s="288"/>
      <c r="P20" s="288"/>
      <c r="Q20" s="288"/>
      <c r="R20" s="288"/>
      <c r="S20" s="288"/>
      <c r="T20" s="288"/>
      <c r="U20" s="288"/>
      <c r="V20" s="288"/>
      <c r="W20" s="287"/>
      <c r="X20" s="287"/>
      <c r="Y20" s="287"/>
      <c r="Z20" s="287"/>
      <c r="AA20" s="287"/>
      <c r="AB20" s="287"/>
      <c r="AC20" s="287"/>
    </row>
    <row r="21" spans="1:29" s="282" customFormat="1" ht="21" customHeight="1" x14ac:dyDescent="0.2">
      <c r="A21" s="286"/>
      <c r="B21" s="286"/>
      <c r="C21" s="289"/>
      <c r="E21" s="624" t="s">
        <v>513</v>
      </c>
      <c r="F21" s="625"/>
      <c r="G21" s="625"/>
      <c r="H21" s="625"/>
      <c r="I21" s="625"/>
      <c r="J21" s="626"/>
      <c r="K21" s="296"/>
      <c r="L21" s="296"/>
      <c r="M21" s="288"/>
      <c r="N21" s="624" t="s">
        <v>514</v>
      </c>
      <c r="O21" s="625"/>
      <c r="P21" s="625"/>
      <c r="Q21" s="625"/>
      <c r="R21" s="625"/>
      <c r="S21" s="626"/>
      <c r="W21" s="624" t="s">
        <v>511</v>
      </c>
      <c r="X21" s="625"/>
      <c r="Y21" s="625"/>
      <c r="Z21" s="625"/>
      <c r="AA21" s="625"/>
      <c r="AB21" s="626"/>
      <c r="AC21" s="296"/>
    </row>
    <row r="22" spans="1:29" s="282" customFormat="1" ht="13.5" thickBot="1" x14ac:dyDescent="0.25">
      <c r="A22" s="286"/>
      <c r="B22" s="286"/>
      <c r="C22" s="289"/>
      <c r="E22" s="613" t="s">
        <v>515</v>
      </c>
      <c r="F22" s="614"/>
      <c r="G22" s="614"/>
      <c r="H22" s="614"/>
      <c r="I22" s="614"/>
      <c r="J22" s="615"/>
      <c r="K22" s="296"/>
      <c r="L22" s="296"/>
      <c r="N22" s="613" t="s">
        <v>516</v>
      </c>
      <c r="O22" s="614"/>
      <c r="P22" s="614"/>
      <c r="Q22" s="614"/>
      <c r="R22" s="614"/>
      <c r="S22" s="615"/>
      <c r="W22" s="613" t="s">
        <v>512</v>
      </c>
      <c r="X22" s="614"/>
      <c r="Y22" s="614"/>
      <c r="Z22" s="614"/>
      <c r="AA22" s="614"/>
      <c r="AB22" s="615"/>
      <c r="AC22" s="297"/>
    </row>
    <row r="23" spans="1:29" s="282" customFormat="1" ht="12.75" customHeight="1" x14ac:dyDescent="0.2">
      <c r="A23" s="286"/>
      <c r="B23" s="286"/>
      <c r="C23" s="298"/>
      <c r="E23" s="616">
        <f>Handelingsplan!F32</f>
        <v>0</v>
      </c>
      <c r="F23" s="618"/>
      <c r="G23" s="616">
        <f>Handelingsplan!F33</f>
        <v>0</v>
      </c>
      <c r="H23" s="620"/>
      <c r="I23" s="616">
        <f>Handelingsplan!F34</f>
        <v>0</v>
      </c>
      <c r="J23" s="618"/>
      <c r="K23" s="299"/>
      <c r="L23" s="299"/>
      <c r="M23" s="300"/>
      <c r="N23" s="616">
        <f>Handelingsplan!F37</f>
        <v>0</v>
      </c>
      <c r="O23" s="616"/>
      <c r="P23" s="616">
        <f>Handelingsplan!F38</f>
        <v>0</v>
      </c>
      <c r="Q23" s="618"/>
      <c r="R23" s="616">
        <f>Handelingsplan!F39</f>
        <v>0</v>
      </c>
      <c r="S23" s="618"/>
      <c r="W23" s="643">
        <f>Handelingsplan!F42</f>
        <v>0</v>
      </c>
      <c r="X23" s="644"/>
      <c r="Y23" s="643">
        <f>Handelingsplan!F43</f>
        <v>0</v>
      </c>
      <c r="Z23" s="657"/>
      <c r="AA23" s="643">
        <f>Handelingsplan!F44</f>
        <v>0</v>
      </c>
      <c r="AB23" s="644"/>
      <c r="AC23" s="299"/>
    </row>
    <row r="24" spans="1:29" s="282" customFormat="1" x14ac:dyDescent="0.2">
      <c r="A24" s="286"/>
      <c r="B24" s="286"/>
      <c r="C24" s="289"/>
      <c r="E24" s="619"/>
      <c r="F24" s="619"/>
      <c r="G24" s="621"/>
      <c r="H24" s="621"/>
      <c r="I24" s="619"/>
      <c r="J24" s="619"/>
      <c r="K24" s="299"/>
      <c r="L24" s="299"/>
      <c r="M24" s="300"/>
      <c r="N24" s="617"/>
      <c r="O24" s="617"/>
      <c r="P24" s="619"/>
      <c r="Q24" s="619"/>
      <c r="R24" s="619"/>
      <c r="S24" s="619"/>
      <c r="W24" s="645"/>
      <c r="X24" s="646"/>
      <c r="Y24" s="658"/>
      <c r="Z24" s="659"/>
      <c r="AA24" s="645"/>
      <c r="AB24" s="646"/>
      <c r="AC24" s="299"/>
    </row>
    <row r="25" spans="1:29" s="282" customFormat="1" x14ac:dyDescent="0.2">
      <c r="A25" s="286"/>
      <c r="B25" s="286"/>
      <c r="C25" s="289"/>
      <c r="E25" s="619"/>
      <c r="F25" s="619"/>
      <c r="G25" s="621"/>
      <c r="H25" s="621"/>
      <c r="I25" s="619"/>
      <c r="J25" s="619"/>
      <c r="K25" s="299"/>
      <c r="L25" s="299"/>
      <c r="M25" s="300"/>
      <c r="N25" s="617"/>
      <c r="O25" s="617"/>
      <c r="P25" s="619"/>
      <c r="Q25" s="619"/>
      <c r="R25" s="619"/>
      <c r="S25" s="619"/>
      <c r="W25" s="645"/>
      <c r="X25" s="646"/>
      <c r="Y25" s="658"/>
      <c r="Z25" s="659"/>
      <c r="AA25" s="645"/>
      <c r="AB25" s="646"/>
      <c r="AC25" s="299"/>
    </row>
    <row r="26" spans="1:29" s="282" customFormat="1" x14ac:dyDescent="0.2">
      <c r="A26" s="286"/>
      <c r="B26" s="286"/>
      <c r="C26" s="289"/>
      <c r="E26" s="619"/>
      <c r="F26" s="619"/>
      <c r="G26" s="621"/>
      <c r="H26" s="621"/>
      <c r="I26" s="619"/>
      <c r="J26" s="619"/>
      <c r="K26" s="299"/>
      <c r="L26" s="299"/>
      <c r="M26" s="300"/>
      <c r="N26" s="617"/>
      <c r="O26" s="617"/>
      <c r="P26" s="619"/>
      <c r="Q26" s="619"/>
      <c r="R26" s="619"/>
      <c r="S26" s="619"/>
      <c r="W26" s="645"/>
      <c r="X26" s="646"/>
      <c r="Y26" s="658"/>
      <c r="Z26" s="659"/>
      <c r="AA26" s="645"/>
      <c r="AB26" s="646"/>
      <c r="AC26" s="299"/>
    </row>
    <row r="27" spans="1:29" s="282" customFormat="1" x14ac:dyDescent="0.2">
      <c r="A27" s="286"/>
      <c r="B27" s="286"/>
      <c r="C27" s="289"/>
      <c r="E27" s="619"/>
      <c r="F27" s="619"/>
      <c r="G27" s="621"/>
      <c r="H27" s="621"/>
      <c r="I27" s="619"/>
      <c r="J27" s="619"/>
      <c r="K27" s="299"/>
      <c r="L27" s="299"/>
      <c r="M27" s="300"/>
      <c r="N27" s="617"/>
      <c r="O27" s="617"/>
      <c r="P27" s="619"/>
      <c r="Q27" s="619"/>
      <c r="R27" s="619"/>
      <c r="S27" s="619"/>
      <c r="W27" s="645"/>
      <c r="X27" s="646"/>
      <c r="Y27" s="658"/>
      <c r="Z27" s="659"/>
      <c r="AA27" s="645"/>
      <c r="AB27" s="646"/>
      <c r="AC27" s="299"/>
    </row>
    <row r="28" spans="1:29" s="282" customFormat="1" x14ac:dyDescent="0.2">
      <c r="A28" s="286"/>
      <c r="B28" s="286"/>
      <c r="C28" s="289"/>
      <c r="E28" s="619"/>
      <c r="F28" s="619"/>
      <c r="G28" s="621"/>
      <c r="H28" s="621"/>
      <c r="I28" s="619"/>
      <c r="J28" s="619"/>
      <c r="K28" s="299"/>
      <c r="L28" s="299"/>
      <c r="M28" s="300"/>
      <c r="N28" s="617"/>
      <c r="O28" s="617"/>
      <c r="P28" s="619"/>
      <c r="Q28" s="619"/>
      <c r="R28" s="619"/>
      <c r="S28" s="619"/>
      <c r="W28" s="645"/>
      <c r="X28" s="646"/>
      <c r="Y28" s="658"/>
      <c r="Z28" s="659"/>
      <c r="AA28" s="645"/>
      <c r="AB28" s="646"/>
      <c r="AC28" s="299"/>
    </row>
    <row r="29" spans="1:29" s="282" customFormat="1" x14ac:dyDescent="0.2">
      <c r="A29" s="286"/>
      <c r="B29" s="286"/>
      <c r="C29" s="289"/>
      <c r="E29" s="619"/>
      <c r="F29" s="619"/>
      <c r="G29" s="621"/>
      <c r="H29" s="621"/>
      <c r="I29" s="619"/>
      <c r="J29" s="619"/>
      <c r="K29" s="299"/>
      <c r="L29" s="299"/>
      <c r="M29" s="300"/>
      <c r="N29" s="617"/>
      <c r="O29" s="617"/>
      <c r="P29" s="619"/>
      <c r="Q29" s="619"/>
      <c r="R29" s="619"/>
      <c r="S29" s="619"/>
      <c r="W29" s="645"/>
      <c r="X29" s="646"/>
      <c r="Y29" s="658"/>
      <c r="Z29" s="659"/>
      <c r="AA29" s="645"/>
      <c r="AB29" s="646"/>
      <c r="AC29" s="299"/>
    </row>
    <row r="30" spans="1:29" s="282" customFormat="1" x14ac:dyDescent="0.2">
      <c r="A30" s="286"/>
      <c r="B30" s="286"/>
      <c r="C30" s="289"/>
      <c r="E30" s="619"/>
      <c r="F30" s="619"/>
      <c r="G30" s="621"/>
      <c r="H30" s="621"/>
      <c r="I30" s="619"/>
      <c r="J30" s="619"/>
      <c r="K30" s="299"/>
      <c r="L30" s="299"/>
      <c r="M30" s="300"/>
      <c r="N30" s="617"/>
      <c r="O30" s="617"/>
      <c r="P30" s="619"/>
      <c r="Q30" s="619"/>
      <c r="R30" s="619"/>
      <c r="S30" s="619"/>
      <c r="W30" s="645"/>
      <c r="X30" s="646"/>
      <c r="Y30" s="658"/>
      <c r="Z30" s="659"/>
      <c r="AA30" s="645"/>
      <c r="AB30" s="646"/>
      <c r="AC30" s="299"/>
    </row>
    <row r="31" spans="1:29" s="282" customFormat="1" x14ac:dyDescent="0.2">
      <c r="A31" s="286"/>
      <c r="B31" s="286"/>
      <c r="C31" s="289"/>
      <c r="E31" s="619"/>
      <c r="F31" s="619"/>
      <c r="G31" s="621"/>
      <c r="H31" s="621"/>
      <c r="I31" s="619"/>
      <c r="J31" s="619"/>
      <c r="K31" s="299"/>
      <c r="L31" s="299"/>
      <c r="M31" s="300"/>
      <c r="N31" s="617"/>
      <c r="O31" s="617"/>
      <c r="P31" s="619"/>
      <c r="Q31" s="619"/>
      <c r="R31" s="619"/>
      <c r="S31" s="619"/>
      <c r="W31" s="645"/>
      <c r="X31" s="646"/>
      <c r="Y31" s="658"/>
      <c r="Z31" s="659"/>
      <c r="AA31" s="645"/>
      <c r="AB31" s="646"/>
      <c r="AC31" s="299"/>
    </row>
    <row r="32" spans="1:29" s="282" customFormat="1" x14ac:dyDescent="0.2">
      <c r="A32" s="286"/>
      <c r="B32" s="286"/>
      <c r="C32" s="289"/>
      <c r="E32" s="619"/>
      <c r="F32" s="619"/>
      <c r="G32" s="621"/>
      <c r="H32" s="621"/>
      <c r="I32" s="619"/>
      <c r="J32" s="619"/>
      <c r="K32" s="299"/>
      <c r="L32" s="299"/>
      <c r="M32" s="300"/>
      <c r="N32" s="617"/>
      <c r="O32" s="617"/>
      <c r="P32" s="619"/>
      <c r="Q32" s="619"/>
      <c r="R32" s="619"/>
      <c r="S32" s="619"/>
      <c r="W32" s="645"/>
      <c r="X32" s="646"/>
      <c r="Y32" s="658"/>
      <c r="Z32" s="659"/>
      <c r="AA32" s="645"/>
      <c r="AB32" s="646"/>
      <c r="AC32" s="299"/>
    </row>
    <row r="33" spans="1:29" s="282" customFormat="1" x14ac:dyDescent="0.2">
      <c r="A33" s="286"/>
      <c r="B33" s="286"/>
      <c r="C33" s="289"/>
      <c r="E33" s="619"/>
      <c r="F33" s="619"/>
      <c r="G33" s="621"/>
      <c r="H33" s="621"/>
      <c r="I33" s="619"/>
      <c r="J33" s="619"/>
      <c r="K33" s="299"/>
      <c r="L33" s="299"/>
      <c r="M33" s="300"/>
      <c r="N33" s="617"/>
      <c r="O33" s="617"/>
      <c r="P33" s="619"/>
      <c r="Q33" s="619"/>
      <c r="R33" s="619"/>
      <c r="S33" s="619"/>
      <c r="W33" s="645"/>
      <c r="X33" s="646"/>
      <c r="Y33" s="658"/>
      <c r="Z33" s="659"/>
      <c r="AA33" s="645"/>
      <c r="AB33" s="646"/>
      <c r="AC33" s="299"/>
    </row>
    <row r="34" spans="1:29" s="282" customFormat="1" ht="12.75" customHeight="1" x14ac:dyDescent="0.2">
      <c r="A34" s="286"/>
      <c r="B34" s="286"/>
      <c r="C34" s="289"/>
      <c r="E34" s="619"/>
      <c r="F34" s="619"/>
      <c r="G34" s="621"/>
      <c r="H34" s="621"/>
      <c r="I34" s="619"/>
      <c r="J34" s="619"/>
      <c r="K34" s="299"/>
      <c r="L34" s="299"/>
      <c r="M34" s="300"/>
      <c r="N34" s="617"/>
      <c r="O34" s="617"/>
      <c r="P34" s="619"/>
      <c r="Q34" s="619"/>
      <c r="R34" s="619"/>
      <c r="S34" s="619"/>
      <c r="W34" s="645"/>
      <c r="X34" s="646"/>
      <c r="Y34" s="658"/>
      <c r="Z34" s="659"/>
      <c r="AA34" s="645"/>
      <c r="AB34" s="646"/>
      <c r="AC34" s="299"/>
    </row>
    <row r="35" spans="1:29" s="282" customFormat="1" x14ac:dyDescent="0.2">
      <c r="A35" s="286"/>
      <c r="B35" s="286"/>
      <c r="C35" s="298"/>
      <c r="E35" s="619"/>
      <c r="F35" s="619"/>
      <c r="G35" s="621"/>
      <c r="H35" s="621"/>
      <c r="I35" s="619"/>
      <c r="J35" s="619"/>
      <c r="K35" s="299"/>
      <c r="L35" s="299"/>
      <c r="M35" s="300"/>
      <c r="N35" s="617"/>
      <c r="O35" s="617"/>
      <c r="P35" s="619"/>
      <c r="Q35" s="619"/>
      <c r="R35" s="619"/>
      <c r="S35" s="619"/>
      <c r="W35" s="645"/>
      <c r="X35" s="646"/>
      <c r="Y35" s="658"/>
      <c r="Z35" s="659"/>
      <c r="AA35" s="645"/>
      <c r="AB35" s="646"/>
      <c r="AC35" s="299"/>
    </row>
    <row r="36" spans="1:29" s="282" customFormat="1" x14ac:dyDescent="0.2">
      <c r="A36" s="286"/>
      <c r="B36" s="286"/>
      <c r="C36" s="289"/>
      <c r="E36" s="619"/>
      <c r="F36" s="619"/>
      <c r="G36" s="621"/>
      <c r="H36" s="621"/>
      <c r="I36" s="619"/>
      <c r="J36" s="619"/>
      <c r="K36" s="299"/>
      <c r="L36" s="299"/>
      <c r="M36" s="300"/>
      <c r="N36" s="617"/>
      <c r="O36" s="617"/>
      <c r="P36" s="619"/>
      <c r="Q36" s="619"/>
      <c r="R36" s="619"/>
      <c r="S36" s="619"/>
      <c r="W36" s="645"/>
      <c r="X36" s="646"/>
      <c r="Y36" s="658"/>
      <c r="Z36" s="659"/>
      <c r="AA36" s="645"/>
      <c r="AB36" s="646"/>
      <c r="AC36" s="299"/>
    </row>
    <row r="37" spans="1:29" s="282" customFormat="1" ht="12.75" customHeight="1" x14ac:dyDescent="0.2">
      <c r="A37" s="286"/>
      <c r="B37" s="286"/>
      <c r="C37" s="289"/>
      <c r="E37" s="619"/>
      <c r="F37" s="619"/>
      <c r="G37" s="621"/>
      <c r="H37" s="621"/>
      <c r="I37" s="619"/>
      <c r="J37" s="619"/>
      <c r="K37" s="299"/>
      <c r="L37" s="299"/>
      <c r="M37" s="300"/>
      <c r="N37" s="617"/>
      <c r="O37" s="617"/>
      <c r="P37" s="619"/>
      <c r="Q37" s="619"/>
      <c r="R37" s="619"/>
      <c r="S37" s="619"/>
      <c r="W37" s="645"/>
      <c r="X37" s="646"/>
      <c r="Y37" s="658"/>
      <c r="Z37" s="659"/>
      <c r="AA37" s="645"/>
      <c r="AB37" s="646"/>
      <c r="AC37" s="299"/>
    </row>
    <row r="38" spans="1:29" s="282" customFormat="1" x14ac:dyDescent="0.2">
      <c r="A38" s="286"/>
      <c r="B38" s="286"/>
      <c r="C38" s="289"/>
      <c r="E38" s="619"/>
      <c r="F38" s="619"/>
      <c r="G38" s="621"/>
      <c r="H38" s="621"/>
      <c r="I38" s="619"/>
      <c r="J38" s="619"/>
      <c r="K38" s="299"/>
      <c r="L38" s="299"/>
      <c r="M38" s="300"/>
      <c r="N38" s="617"/>
      <c r="O38" s="617"/>
      <c r="P38" s="619"/>
      <c r="Q38" s="619"/>
      <c r="R38" s="619"/>
      <c r="S38" s="619"/>
      <c r="W38" s="645"/>
      <c r="X38" s="646"/>
      <c r="Y38" s="658"/>
      <c r="Z38" s="659"/>
      <c r="AA38" s="645"/>
      <c r="AB38" s="646"/>
      <c r="AC38" s="299"/>
    </row>
    <row r="39" spans="1:29" s="282" customFormat="1" x14ac:dyDescent="0.2">
      <c r="A39" s="286"/>
      <c r="B39" s="286"/>
      <c r="C39" s="289"/>
      <c r="E39" s="619"/>
      <c r="F39" s="619"/>
      <c r="G39" s="621"/>
      <c r="H39" s="621"/>
      <c r="I39" s="619"/>
      <c r="J39" s="619"/>
      <c r="K39" s="299"/>
      <c r="L39" s="299"/>
      <c r="M39" s="300"/>
      <c r="N39" s="617"/>
      <c r="O39" s="617"/>
      <c r="P39" s="619"/>
      <c r="Q39" s="619"/>
      <c r="R39" s="619"/>
      <c r="S39" s="619"/>
      <c r="W39" s="645"/>
      <c r="X39" s="646"/>
      <c r="Y39" s="658"/>
      <c r="Z39" s="659"/>
      <c r="AA39" s="645"/>
      <c r="AB39" s="646"/>
      <c r="AC39" s="299"/>
    </row>
    <row r="40" spans="1:29" s="282" customFormat="1" x14ac:dyDescent="0.2">
      <c r="A40" s="286"/>
      <c r="B40" s="286"/>
      <c r="C40" s="289"/>
      <c r="E40" s="619"/>
      <c r="F40" s="619"/>
      <c r="G40" s="621"/>
      <c r="H40" s="621"/>
      <c r="I40" s="619"/>
      <c r="J40" s="619"/>
      <c r="K40" s="299"/>
      <c r="L40" s="299"/>
      <c r="M40" s="300"/>
      <c r="N40" s="617"/>
      <c r="O40" s="617"/>
      <c r="P40" s="619"/>
      <c r="Q40" s="619"/>
      <c r="R40" s="619"/>
      <c r="S40" s="619"/>
      <c r="W40" s="645"/>
      <c r="X40" s="646"/>
      <c r="Y40" s="658"/>
      <c r="Z40" s="659"/>
      <c r="AA40" s="645"/>
      <c r="AB40" s="646"/>
      <c r="AC40" s="299"/>
    </row>
    <row r="41" spans="1:29" s="282" customFormat="1" x14ac:dyDescent="0.2">
      <c r="A41" s="286"/>
      <c r="B41" s="286"/>
      <c r="C41" s="289"/>
      <c r="E41" s="619"/>
      <c r="F41" s="619"/>
      <c r="G41" s="621"/>
      <c r="H41" s="621"/>
      <c r="I41" s="619"/>
      <c r="J41" s="619"/>
      <c r="K41" s="299"/>
      <c r="L41" s="299"/>
      <c r="M41" s="300"/>
      <c r="N41" s="617"/>
      <c r="O41" s="617"/>
      <c r="P41" s="619"/>
      <c r="Q41" s="619"/>
      <c r="R41" s="619"/>
      <c r="S41" s="619"/>
      <c r="W41" s="645"/>
      <c r="X41" s="646"/>
      <c r="Y41" s="658"/>
      <c r="Z41" s="659"/>
      <c r="AA41" s="645"/>
      <c r="AB41" s="646"/>
      <c r="AC41" s="299"/>
    </row>
    <row r="42" spans="1:29" s="282" customFormat="1" x14ac:dyDescent="0.2">
      <c r="A42" s="286"/>
      <c r="B42" s="286"/>
      <c r="C42" s="289"/>
      <c r="E42" s="619"/>
      <c r="F42" s="619"/>
      <c r="G42" s="621"/>
      <c r="H42" s="621"/>
      <c r="I42" s="619"/>
      <c r="J42" s="619"/>
      <c r="K42" s="299"/>
      <c r="L42" s="299"/>
      <c r="M42" s="300"/>
      <c r="N42" s="617"/>
      <c r="O42" s="617"/>
      <c r="P42" s="619"/>
      <c r="Q42" s="619"/>
      <c r="R42" s="619"/>
      <c r="S42" s="619"/>
      <c r="W42" s="647"/>
      <c r="X42" s="648"/>
      <c r="Y42" s="660"/>
      <c r="Z42" s="661"/>
      <c r="AA42" s="647"/>
      <c r="AB42" s="648"/>
      <c r="AC42" s="299"/>
    </row>
    <row r="43" spans="1:29" s="282" customFormat="1" x14ac:dyDescent="0.2">
      <c r="A43" s="286"/>
      <c r="B43" s="286"/>
      <c r="C43" s="289"/>
      <c r="E43" s="300"/>
      <c r="F43" s="300"/>
      <c r="G43" s="300"/>
      <c r="H43" s="300"/>
      <c r="I43" s="434"/>
      <c r="J43" s="434"/>
      <c r="K43" s="434"/>
      <c r="L43" s="434"/>
      <c r="M43" s="300"/>
      <c r="N43" s="300"/>
      <c r="O43" s="300"/>
      <c r="P43" s="300"/>
      <c r="Q43" s="300"/>
      <c r="R43" s="300"/>
      <c r="S43" s="300"/>
      <c r="W43" s="285"/>
      <c r="X43" s="285"/>
      <c r="Y43" s="285"/>
      <c r="Z43" s="285"/>
      <c r="AA43" s="285"/>
      <c r="AB43" s="285"/>
      <c r="AC43" s="285"/>
    </row>
    <row r="44" spans="1:29" s="282" customFormat="1" x14ac:dyDescent="0.2">
      <c r="A44" s="286"/>
      <c r="B44" s="286"/>
      <c r="C44" s="289"/>
      <c r="E44" s="300"/>
      <c r="F44" s="300"/>
      <c r="G44" s="300"/>
      <c r="H44" s="300"/>
      <c r="I44" s="434"/>
      <c r="J44" s="434"/>
      <c r="K44" s="434"/>
      <c r="L44" s="434"/>
      <c r="M44" s="300"/>
      <c r="N44" s="300"/>
      <c r="O44" s="300"/>
      <c r="P44" s="300"/>
      <c r="Q44" s="300"/>
      <c r="R44" s="300"/>
      <c r="S44" s="300"/>
      <c r="W44" s="285"/>
      <c r="X44" s="285"/>
      <c r="Y44" s="285"/>
      <c r="Z44" s="285"/>
      <c r="AA44" s="285"/>
      <c r="AB44" s="285"/>
      <c r="AC44" s="285"/>
    </row>
    <row r="45" spans="1:29" s="282" customFormat="1" x14ac:dyDescent="0.2">
      <c r="A45" s="286"/>
      <c r="B45" s="286"/>
      <c r="C45" s="289"/>
      <c r="M45" s="288"/>
      <c r="R45" s="435"/>
    </row>
    <row r="46" spans="1:29" s="282" customFormat="1" x14ac:dyDescent="0.2">
      <c r="A46" s="286"/>
      <c r="B46" s="286"/>
      <c r="C46" s="289"/>
      <c r="Z46" s="656"/>
      <c r="AA46" s="656"/>
      <c r="AB46" s="656"/>
      <c r="AC46" s="436"/>
    </row>
    <row r="47" spans="1:29" s="282" customFormat="1" x14ac:dyDescent="0.2">
      <c r="A47" s="286"/>
      <c r="B47" s="286"/>
      <c r="C47" s="289"/>
      <c r="Z47" s="656"/>
      <c r="AA47" s="656"/>
      <c r="AB47" s="656"/>
      <c r="AC47" s="436"/>
    </row>
    <row r="48" spans="1:29" s="282" customFormat="1" x14ac:dyDescent="0.2">
      <c r="A48" s="286"/>
      <c r="B48" s="286"/>
      <c r="C48" s="298"/>
      <c r="Z48" s="656"/>
      <c r="AA48" s="656"/>
      <c r="AB48" s="656"/>
      <c r="AC48" s="436"/>
    </row>
    <row r="49" spans="1:29" s="282" customFormat="1" x14ac:dyDescent="0.2">
      <c r="A49" s="286"/>
      <c r="B49" s="286"/>
      <c r="C49" s="298"/>
      <c r="W49" s="656"/>
      <c r="X49" s="656"/>
      <c r="Y49" s="656"/>
      <c r="Z49" s="656"/>
      <c r="AA49" s="656"/>
      <c r="AB49" s="656"/>
      <c r="AC49" s="436"/>
    </row>
    <row r="50" spans="1:29" s="282" customFormat="1" hidden="1" x14ac:dyDescent="0.2">
      <c r="A50" s="286"/>
      <c r="B50" s="286"/>
      <c r="C50" s="298"/>
    </row>
    <row r="51" spans="1:29" s="282" customFormat="1" hidden="1" x14ac:dyDescent="0.2">
      <c r="A51" s="286"/>
      <c r="B51" s="286"/>
      <c r="C51" s="298"/>
    </row>
    <row r="52" spans="1:29" s="282" customFormat="1" hidden="1" x14ac:dyDescent="0.2">
      <c r="A52" s="286"/>
      <c r="B52" s="286"/>
      <c r="C52" s="298"/>
    </row>
    <row r="53" spans="1:29" s="282" customFormat="1" hidden="1" x14ac:dyDescent="0.2">
      <c r="A53" s="286"/>
      <c r="B53" s="286"/>
      <c r="C53" s="298"/>
    </row>
    <row r="54" spans="1:29" s="282" customFormat="1" hidden="1" x14ac:dyDescent="0.2">
      <c r="A54" s="286"/>
      <c r="B54" s="286"/>
      <c r="C54" s="298"/>
    </row>
    <row r="55" spans="1:29" s="282" customFormat="1" hidden="1" x14ac:dyDescent="0.2">
      <c r="A55" s="286"/>
      <c r="B55" s="286"/>
      <c r="C55" s="298"/>
    </row>
    <row r="56" spans="1:29" s="282" customFormat="1" hidden="1" x14ac:dyDescent="0.2">
      <c r="A56" s="286"/>
      <c r="B56" s="286"/>
      <c r="C56" s="298"/>
    </row>
    <row r="57" spans="1:29" s="282" customFormat="1" hidden="1" x14ac:dyDescent="0.2">
      <c r="A57" s="286"/>
      <c r="B57" s="286"/>
      <c r="C57" s="298"/>
    </row>
    <row r="58" spans="1:29" s="282" customFormat="1" hidden="1" x14ac:dyDescent="0.2">
      <c r="A58" s="286"/>
      <c r="B58" s="286"/>
      <c r="C58" s="298"/>
    </row>
    <row r="59" spans="1:29" s="282" customFormat="1" hidden="1" x14ac:dyDescent="0.2">
      <c r="A59" s="286"/>
      <c r="B59" s="286"/>
      <c r="C59" s="298"/>
    </row>
    <row r="60" spans="1:29" s="282" customFormat="1" hidden="1" x14ac:dyDescent="0.2">
      <c r="A60" s="286"/>
      <c r="B60" s="286"/>
      <c r="C60" s="298"/>
    </row>
    <row r="61" spans="1:29" s="282" customFormat="1" hidden="1" x14ac:dyDescent="0.2">
      <c r="A61" s="286"/>
      <c r="B61" s="286"/>
      <c r="C61" s="298"/>
    </row>
    <row r="62" spans="1:29" s="282" customFormat="1" hidden="1" x14ac:dyDescent="0.2">
      <c r="A62" s="286"/>
      <c r="B62" s="286"/>
      <c r="C62" s="298"/>
    </row>
    <row r="63" spans="1:29" s="282" customFormat="1" hidden="1" x14ac:dyDescent="0.2">
      <c r="A63" s="286"/>
      <c r="B63" s="286"/>
      <c r="C63" s="298"/>
    </row>
    <row r="64" spans="1:29" s="282" customFormat="1" hidden="1" x14ac:dyDescent="0.2">
      <c r="A64" s="286"/>
      <c r="B64" s="286"/>
      <c r="C64" s="298"/>
    </row>
    <row r="65" spans="1:3" s="282" customFormat="1" hidden="1" x14ac:dyDescent="0.2">
      <c r="A65" s="286"/>
      <c r="B65" s="286"/>
      <c r="C65" s="298"/>
    </row>
    <row r="66" spans="1:3" s="282" customFormat="1" hidden="1" x14ac:dyDescent="0.2">
      <c r="A66" s="286"/>
      <c r="B66" s="286"/>
      <c r="C66" s="298"/>
    </row>
    <row r="67" spans="1:3" s="282" customFormat="1" hidden="1" x14ac:dyDescent="0.2">
      <c r="A67" s="286"/>
      <c r="B67" s="286"/>
      <c r="C67" s="298"/>
    </row>
    <row r="68" spans="1:3" s="282" customFormat="1" hidden="1" x14ac:dyDescent="0.2">
      <c r="A68" s="286"/>
      <c r="B68" s="286"/>
      <c r="C68" s="298"/>
    </row>
    <row r="69" spans="1:3" s="282" customFormat="1" hidden="1" x14ac:dyDescent="0.2">
      <c r="A69" s="286"/>
      <c r="B69" s="286"/>
      <c r="C69" s="298"/>
    </row>
    <row r="70" spans="1:3" s="282" customFormat="1" hidden="1" x14ac:dyDescent="0.2">
      <c r="A70" s="286"/>
      <c r="B70" s="286"/>
      <c r="C70" s="298"/>
    </row>
    <row r="71" spans="1:3" s="282" customFormat="1" hidden="1" x14ac:dyDescent="0.2">
      <c r="A71" s="286"/>
      <c r="B71" s="286"/>
      <c r="C71" s="298"/>
    </row>
    <row r="72" spans="1:3" s="282" customFormat="1" hidden="1" x14ac:dyDescent="0.2">
      <c r="A72" s="286"/>
      <c r="B72" s="286"/>
      <c r="C72" s="298"/>
    </row>
    <row r="73" spans="1:3" s="282" customFormat="1" hidden="1" x14ac:dyDescent="0.2">
      <c r="A73" s="286"/>
      <c r="B73" s="286"/>
      <c r="C73" s="298"/>
    </row>
    <row r="74" spans="1:3" s="282" customFormat="1" hidden="1" x14ac:dyDescent="0.2">
      <c r="A74" s="286"/>
      <c r="B74" s="286"/>
      <c r="C74" s="298"/>
    </row>
    <row r="75" spans="1:3" s="282" customFormat="1" hidden="1" x14ac:dyDescent="0.2">
      <c r="A75" s="286"/>
      <c r="B75" s="286"/>
      <c r="C75" s="298"/>
    </row>
    <row r="76" spans="1:3" s="282" customFormat="1" hidden="1" x14ac:dyDescent="0.2">
      <c r="A76" s="286"/>
      <c r="B76" s="286"/>
      <c r="C76" s="298"/>
    </row>
    <row r="77" spans="1:3" s="282" customFormat="1" hidden="1" x14ac:dyDescent="0.2">
      <c r="A77" s="286"/>
      <c r="B77" s="286"/>
      <c r="C77" s="298"/>
    </row>
    <row r="78" spans="1:3" s="282" customFormat="1" hidden="1" x14ac:dyDescent="0.2">
      <c r="A78" s="286"/>
      <c r="B78" s="286"/>
      <c r="C78" s="298"/>
    </row>
    <row r="79" spans="1:3" s="282" customFormat="1" hidden="1" x14ac:dyDescent="0.2">
      <c r="A79" s="286"/>
      <c r="B79" s="286"/>
      <c r="C79" s="298"/>
    </row>
    <row r="80" spans="1:3" s="282" customFormat="1" hidden="1" x14ac:dyDescent="0.2">
      <c r="A80" s="286"/>
      <c r="B80" s="286"/>
      <c r="C80" s="298"/>
    </row>
    <row r="81" spans="1:3" s="282" customFormat="1" hidden="1" x14ac:dyDescent="0.2">
      <c r="A81" s="286"/>
      <c r="B81" s="286"/>
      <c r="C81" s="298"/>
    </row>
    <row r="82" spans="1:3" s="282" customFormat="1" hidden="1" x14ac:dyDescent="0.2">
      <c r="A82" s="286"/>
      <c r="B82" s="286"/>
      <c r="C82" s="298"/>
    </row>
    <row r="83" spans="1:3" s="282" customFormat="1" hidden="1" x14ac:dyDescent="0.2">
      <c r="A83" s="286"/>
      <c r="B83" s="286"/>
      <c r="C83" s="298"/>
    </row>
    <row r="84" spans="1:3" s="282" customFormat="1" hidden="1" x14ac:dyDescent="0.2">
      <c r="A84" s="286"/>
      <c r="B84" s="286"/>
      <c r="C84" s="298"/>
    </row>
    <row r="85" spans="1:3" s="282" customFormat="1" hidden="1" x14ac:dyDescent="0.2">
      <c r="A85" s="286"/>
      <c r="B85" s="286"/>
      <c r="C85" s="298"/>
    </row>
    <row r="86" spans="1:3" s="282" customFormat="1" hidden="1" x14ac:dyDescent="0.2">
      <c r="A86" s="286"/>
      <c r="B86" s="286"/>
      <c r="C86" s="298"/>
    </row>
    <row r="87" spans="1:3" s="282" customFormat="1" hidden="1" x14ac:dyDescent="0.2">
      <c r="A87" s="286"/>
      <c r="B87" s="286"/>
      <c r="C87" s="298"/>
    </row>
    <row r="88" spans="1:3" s="282" customFormat="1" hidden="1" x14ac:dyDescent="0.2">
      <c r="A88" s="286"/>
      <c r="B88" s="286"/>
      <c r="C88" s="298"/>
    </row>
    <row r="89" spans="1:3" s="282" customFormat="1" hidden="1" x14ac:dyDescent="0.2">
      <c r="A89" s="286"/>
      <c r="B89" s="286"/>
      <c r="C89" s="298"/>
    </row>
    <row r="90" spans="1:3" s="282" customFormat="1" hidden="1" x14ac:dyDescent="0.2">
      <c r="A90" s="286"/>
      <c r="B90" s="286"/>
      <c r="C90" s="298"/>
    </row>
    <row r="91" spans="1:3" s="282" customFormat="1" hidden="1" x14ac:dyDescent="0.2">
      <c r="A91" s="286"/>
      <c r="B91" s="286"/>
      <c r="C91" s="298"/>
    </row>
    <row r="92" spans="1:3" s="282" customFormat="1" hidden="1" x14ac:dyDescent="0.2">
      <c r="A92" s="286"/>
      <c r="B92" s="286"/>
      <c r="C92" s="298"/>
    </row>
    <row r="93" spans="1:3" s="282" customFormat="1" hidden="1" x14ac:dyDescent="0.2">
      <c r="A93" s="286"/>
      <c r="B93" s="286"/>
      <c r="C93" s="298"/>
    </row>
    <row r="94" spans="1:3" s="282" customFormat="1" hidden="1" x14ac:dyDescent="0.2">
      <c r="A94" s="286"/>
      <c r="B94" s="286"/>
      <c r="C94" s="298"/>
    </row>
    <row r="95" spans="1:3" s="282" customFormat="1" hidden="1" x14ac:dyDescent="0.2">
      <c r="A95" s="286"/>
      <c r="B95" s="286"/>
      <c r="C95" s="298"/>
    </row>
    <row r="96" spans="1:3" s="282" customFormat="1" hidden="1" x14ac:dyDescent="0.2">
      <c r="A96" s="286"/>
      <c r="B96" s="286"/>
      <c r="C96" s="298"/>
    </row>
    <row r="97" spans="1:3" s="282" customFormat="1" hidden="1" x14ac:dyDescent="0.2">
      <c r="A97" s="286"/>
      <c r="B97" s="286"/>
      <c r="C97" s="298"/>
    </row>
    <row r="98" spans="1:3" s="282" customFormat="1" hidden="1" x14ac:dyDescent="0.2">
      <c r="A98" s="286"/>
      <c r="B98" s="286"/>
      <c r="C98" s="298"/>
    </row>
    <row r="99" spans="1:3" s="282" customFormat="1" hidden="1" x14ac:dyDescent="0.2">
      <c r="A99" s="286"/>
      <c r="B99" s="286"/>
      <c r="C99" s="298"/>
    </row>
    <row r="100" spans="1:3" s="282" customFormat="1" hidden="1" x14ac:dyDescent="0.2">
      <c r="A100" s="286"/>
      <c r="B100" s="286"/>
      <c r="C100" s="298"/>
    </row>
    <row r="101" spans="1:3" s="282" customFormat="1" hidden="1" x14ac:dyDescent="0.2">
      <c r="A101" s="286"/>
      <c r="B101" s="286"/>
      <c r="C101" s="298"/>
    </row>
    <row r="102" spans="1:3" s="282" customFormat="1" hidden="1" x14ac:dyDescent="0.2">
      <c r="A102" s="286"/>
      <c r="B102" s="286"/>
      <c r="C102" s="298"/>
    </row>
    <row r="103" spans="1:3" s="282" customFormat="1" hidden="1" x14ac:dyDescent="0.2">
      <c r="A103" s="286"/>
      <c r="B103" s="286"/>
      <c r="C103" s="298"/>
    </row>
    <row r="104" spans="1:3" s="282" customFormat="1" hidden="1" x14ac:dyDescent="0.2">
      <c r="A104" s="286"/>
      <c r="B104" s="286"/>
      <c r="C104" s="298"/>
    </row>
    <row r="105" spans="1:3" s="282" customFormat="1" hidden="1" x14ac:dyDescent="0.2">
      <c r="A105" s="286"/>
      <c r="B105" s="286"/>
      <c r="C105" s="298"/>
    </row>
    <row r="106" spans="1:3" s="282" customFormat="1" hidden="1" x14ac:dyDescent="0.2">
      <c r="A106" s="286"/>
      <c r="B106" s="286"/>
      <c r="C106" s="298"/>
    </row>
    <row r="107" spans="1:3" s="282" customFormat="1" hidden="1" x14ac:dyDescent="0.2">
      <c r="A107" s="286"/>
      <c r="B107" s="286"/>
      <c r="C107" s="298"/>
    </row>
    <row r="108" spans="1:3" s="282" customFormat="1" hidden="1" x14ac:dyDescent="0.2">
      <c r="A108" s="286"/>
      <c r="B108" s="286"/>
      <c r="C108" s="298"/>
    </row>
    <row r="109" spans="1:3" s="282" customFormat="1" hidden="1" x14ac:dyDescent="0.2">
      <c r="A109" s="286"/>
      <c r="B109" s="286"/>
      <c r="C109" s="298"/>
    </row>
    <row r="110" spans="1:3" s="282" customFormat="1" hidden="1" x14ac:dyDescent="0.2">
      <c r="A110" s="286"/>
      <c r="B110" s="286"/>
      <c r="C110" s="298"/>
    </row>
    <row r="111" spans="1:3" s="282" customFormat="1" hidden="1" x14ac:dyDescent="0.2">
      <c r="A111" s="286"/>
      <c r="B111" s="286"/>
      <c r="C111" s="298"/>
    </row>
    <row r="112" spans="1:3" s="282" customFormat="1" hidden="1" x14ac:dyDescent="0.2">
      <c r="A112" s="286"/>
      <c r="B112" s="286"/>
      <c r="C112" s="298"/>
    </row>
    <row r="113" spans="1:3" s="282" customFormat="1" hidden="1" x14ac:dyDescent="0.2">
      <c r="A113" s="286"/>
      <c r="B113" s="286"/>
      <c r="C113" s="298"/>
    </row>
    <row r="114" spans="1:3" s="282" customFormat="1" hidden="1" x14ac:dyDescent="0.2">
      <c r="A114" s="286"/>
      <c r="B114" s="286"/>
      <c r="C114" s="298"/>
    </row>
    <row r="115" spans="1:3" s="282" customFormat="1" hidden="1" x14ac:dyDescent="0.2">
      <c r="A115" s="286"/>
      <c r="B115" s="286"/>
      <c r="C115" s="298"/>
    </row>
    <row r="116" spans="1:3" s="282" customFormat="1" hidden="1" x14ac:dyDescent="0.2">
      <c r="A116" s="286"/>
      <c r="B116" s="286"/>
      <c r="C116" s="298"/>
    </row>
    <row r="117" spans="1:3" s="282" customFormat="1" hidden="1" x14ac:dyDescent="0.2">
      <c r="A117" s="286"/>
      <c r="B117" s="286"/>
      <c r="C117" s="298"/>
    </row>
    <row r="118" spans="1:3" s="282" customFormat="1" hidden="1" x14ac:dyDescent="0.2">
      <c r="A118" s="286"/>
      <c r="B118" s="286"/>
      <c r="C118" s="298"/>
    </row>
    <row r="119" spans="1:3" s="282" customFormat="1" hidden="1" x14ac:dyDescent="0.2">
      <c r="A119" s="286"/>
      <c r="B119" s="286"/>
      <c r="C119" s="298"/>
    </row>
    <row r="120" spans="1:3" s="282" customFormat="1" hidden="1" x14ac:dyDescent="0.2">
      <c r="A120" s="286"/>
      <c r="B120" s="286"/>
      <c r="C120" s="298"/>
    </row>
    <row r="121" spans="1:3" s="282" customFormat="1" hidden="1" x14ac:dyDescent="0.2">
      <c r="A121" s="286"/>
      <c r="B121" s="286"/>
      <c r="C121" s="298"/>
    </row>
    <row r="122" spans="1:3" s="282" customFormat="1" hidden="1" x14ac:dyDescent="0.2">
      <c r="A122" s="286"/>
      <c r="B122" s="286"/>
      <c r="C122" s="298"/>
    </row>
    <row r="123" spans="1:3" s="282" customFormat="1" hidden="1" x14ac:dyDescent="0.2">
      <c r="A123" s="286"/>
      <c r="B123" s="286"/>
      <c r="C123" s="298"/>
    </row>
    <row r="124" spans="1:3" s="282" customFormat="1" hidden="1" x14ac:dyDescent="0.2">
      <c r="A124" s="286"/>
      <c r="B124" s="286"/>
      <c r="C124" s="298"/>
    </row>
    <row r="125" spans="1:3" s="282" customFormat="1" hidden="1" x14ac:dyDescent="0.2">
      <c r="A125" s="286"/>
      <c r="B125" s="286"/>
      <c r="C125" s="298"/>
    </row>
    <row r="126" spans="1:3" s="282" customFormat="1" hidden="1" x14ac:dyDescent="0.2">
      <c r="A126" s="286"/>
      <c r="B126" s="286"/>
      <c r="C126" s="298"/>
    </row>
    <row r="127" spans="1:3" s="282" customFormat="1" hidden="1" x14ac:dyDescent="0.2">
      <c r="A127" s="286"/>
      <c r="B127" s="286"/>
      <c r="C127" s="298"/>
    </row>
    <row r="128" spans="1:3" s="282" customFormat="1" hidden="1" x14ac:dyDescent="0.2">
      <c r="A128" s="286"/>
      <c r="B128" s="286"/>
      <c r="C128" s="298"/>
    </row>
    <row r="129" spans="1:3" s="282" customFormat="1" hidden="1" x14ac:dyDescent="0.2">
      <c r="A129" s="286"/>
      <c r="B129" s="286"/>
      <c r="C129" s="298"/>
    </row>
    <row r="130" spans="1:3" s="282" customFormat="1" hidden="1" x14ac:dyDescent="0.2">
      <c r="A130" s="286"/>
      <c r="B130" s="286"/>
      <c r="C130" s="298"/>
    </row>
    <row r="131" spans="1:3" s="282" customFormat="1" hidden="1" x14ac:dyDescent="0.2">
      <c r="A131" s="286"/>
      <c r="B131" s="286"/>
      <c r="C131" s="298"/>
    </row>
    <row r="132" spans="1:3" s="282" customFormat="1" hidden="1" x14ac:dyDescent="0.2">
      <c r="A132" s="286"/>
      <c r="B132" s="286"/>
      <c r="C132" s="298"/>
    </row>
    <row r="133" spans="1:3" s="282" customFormat="1" hidden="1" x14ac:dyDescent="0.2">
      <c r="A133" s="286"/>
      <c r="B133" s="286"/>
      <c r="C133" s="298"/>
    </row>
    <row r="134" spans="1:3" s="282" customFormat="1" hidden="1" x14ac:dyDescent="0.2">
      <c r="A134" s="286"/>
      <c r="B134" s="286"/>
      <c r="C134" s="298"/>
    </row>
    <row r="135" spans="1:3" s="282" customFormat="1" hidden="1" x14ac:dyDescent="0.2">
      <c r="A135" s="286"/>
      <c r="B135" s="286"/>
      <c r="C135" s="298"/>
    </row>
    <row r="136" spans="1:3" s="282" customFormat="1" hidden="1" x14ac:dyDescent="0.2">
      <c r="A136" s="286"/>
      <c r="B136" s="286"/>
      <c r="C136" s="298"/>
    </row>
    <row r="137" spans="1:3" s="282" customFormat="1" hidden="1" x14ac:dyDescent="0.2">
      <c r="A137" s="286"/>
      <c r="B137" s="286"/>
      <c r="C137" s="298"/>
    </row>
    <row r="138" spans="1:3" s="282" customFormat="1" hidden="1" x14ac:dyDescent="0.2">
      <c r="A138" s="286"/>
      <c r="B138" s="286"/>
      <c r="C138" s="298"/>
    </row>
    <row r="139" spans="1:3" s="282" customFormat="1" hidden="1" x14ac:dyDescent="0.2">
      <c r="A139" s="286"/>
      <c r="B139" s="286"/>
      <c r="C139" s="298"/>
    </row>
    <row r="140" spans="1:3" s="282" customFormat="1" hidden="1" x14ac:dyDescent="0.2">
      <c r="A140" s="286"/>
      <c r="B140" s="286"/>
      <c r="C140" s="298"/>
    </row>
    <row r="141" spans="1:3" s="282" customFormat="1" hidden="1" x14ac:dyDescent="0.2">
      <c r="A141" s="286"/>
      <c r="B141" s="286"/>
      <c r="C141" s="298"/>
    </row>
    <row r="142" spans="1:3" s="282" customFormat="1" hidden="1" x14ac:dyDescent="0.2">
      <c r="A142" s="286"/>
      <c r="B142" s="286"/>
      <c r="C142" s="298"/>
    </row>
    <row r="143" spans="1:3" s="282" customFormat="1" hidden="1" x14ac:dyDescent="0.2">
      <c r="A143" s="286"/>
      <c r="B143" s="286"/>
      <c r="C143" s="298"/>
    </row>
    <row r="144" spans="1:3" s="282" customFormat="1" hidden="1" x14ac:dyDescent="0.2">
      <c r="A144" s="286"/>
      <c r="B144" s="286"/>
      <c r="C144" s="298"/>
    </row>
    <row r="145" spans="1:3" s="282" customFormat="1" hidden="1" x14ac:dyDescent="0.2">
      <c r="A145" s="286"/>
      <c r="B145" s="286"/>
      <c r="C145" s="298"/>
    </row>
    <row r="146" spans="1:3" s="282" customFormat="1" hidden="1" x14ac:dyDescent="0.2">
      <c r="A146" s="286"/>
      <c r="B146" s="286"/>
      <c r="C146" s="298"/>
    </row>
    <row r="147" spans="1:3" s="282" customFormat="1" hidden="1" x14ac:dyDescent="0.2">
      <c r="A147" s="286"/>
      <c r="B147" s="286"/>
      <c r="C147" s="298"/>
    </row>
    <row r="148" spans="1:3" s="282" customFormat="1" hidden="1" x14ac:dyDescent="0.2">
      <c r="A148" s="286"/>
      <c r="B148" s="286"/>
      <c r="C148" s="298"/>
    </row>
    <row r="149" spans="1:3" s="282" customFormat="1" hidden="1" x14ac:dyDescent="0.2">
      <c r="A149" s="286"/>
      <c r="B149" s="286"/>
      <c r="C149" s="298"/>
    </row>
    <row r="150" spans="1:3" s="282" customFormat="1" hidden="1" x14ac:dyDescent="0.2">
      <c r="A150" s="286"/>
      <c r="B150" s="286"/>
      <c r="C150" s="298"/>
    </row>
    <row r="151" spans="1:3" s="282" customFormat="1" hidden="1" x14ac:dyDescent="0.2">
      <c r="A151" s="286"/>
      <c r="B151" s="286"/>
      <c r="C151" s="298"/>
    </row>
    <row r="152" spans="1:3" s="282" customFormat="1" hidden="1" x14ac:dyDescent="0.2">
      <c r="A152" s="286"/>
      <c r="B152" s="286"/>
      <c r="C152" s="298"/>
    </row>
    <row r="153" spans="1:3" s="282" customFormat="1" hidden="1" x14ac:dyDescent="0.2">
      <c r="A153" s="286"/>
      <c r="B153" s="286"/>
      <c r="C153" s="298"/>
    </row>
    <row r="154" spans="1:3" s="282" customFormat="1" hidden="1" x14ac:dyDescent="0.2">
      <c r="A154" s="286"/>
      <c r="B154" s="286"/>
      <c r="C154" s="298"/>
    </row>
    <row r="155" spans="1:3" s="282" customFormat="1" hidden="1" x14ac:dyDescent="0.2">
      <c r="A155" s="286"/>
      <c r="B155" s="286"/>
      <c r="C155" s="298"/>
    </row>
    <row r="156" spans="1:3" s="282" customFormat="1" hidden="1" x14ac:dyDescent="0.2">
      <c r="A156" s="286"/>
      <c r="B156" s="286"/>
      <c r="C156" s="298"/>
    </row>
    <row r="157" spans="1:3" s="282" customFormat="1" hidden="1" x14ac:dyDescent="0.2">
      <c r="A157" s="286"/>
      <c r="B157" s="286"/>
      <c r="C157" s="298"/>
    </row>
    <row r="158" spans="1:3" s="282" customFormat="1" hidden="1" x14ac:dyDescent="0.2">
      <c r="A158" s="286"/>
      <c r="B158" s="286"/>
      <c r="C158" s="298"/>
    </row>
    <row r="159" spans="1:3" s="282" customFormat="1" hidden="1" x14ac:dyDescent="0.2">
      <c r="A159" s="286"/>
      <c r="B159" s="286"/>
      <c r="C159" s="298"/>
    </row>
    <row r="160" spans="1:3" s="282" customFormat="1" hidden="1" x14ac:dyDescent="0.2">
      <c r="A160" s="286"/>
      <c r="B160" s="286"/>
      <c r="C160" s="298"/>
    </row>
    <row r="161" spans="1:3" s="282" customFormat="1" hidden="1" x14ac:dyDescent="0.2">
      <c r="A161" s="286"/>
      <c r="B161" s="286"/>
      <c r="C161" s="298"/>
    </row>
    <row r="162" spans="1:3" s="282" customFormat="1" hidden="1" x14ac:dyDescent="0.2">
      <c r="A162" s="286"/>
      <c r="B162" s="286"/>
      <c r="C162" s="298"/>
    </row>
    <row r="163" spans="1:3" s="282" customFormat="1" hidden="1" x14ac:dyDescent="0.2">
      <c r="A163" s="286"/>
      <c r="B163" s="286"/>
      <c r="C163" s="298"/>
    </row>
    <row r="164" spans="1:3" s="282" customFormat="1" hidden="1" x14ac:dyDescent="0.2">
      <c r="A164" s="286"/>
      <c r="B164" s="286"/>
      <c r="C164" s="298"/>
    </row>
    <row r="165" spans="1:3" s="282" customFormat="1" hidden="1" x14ac:dyDescent="0.2">
      <c r="A165" s="286"/>
      <c r="B165" s="286"/>
      <c r="C165" s="298"/>
    </row>
    <row r="166" spans="1:3" s="282" customFormat="1" hidden="1" x14ac:dyDescent="0.2">
      <c r="A166" s="286"/>
      <c r="B166" s="286"/>
      <c r="C166" s="298"/>
    </row>
    <row r="167" spans="1:3" s="282" customFormat="1" hidden="1" x14ac:dyDescent="0.2">
      <c r="A167" s="286"/>
      <c r="B167" s="286"/>
      <c r="C167" s="298"/>
    </row>
    <row r="168" spans="1:3" s="282" customFormat="1" hidden="1" x14ac:dyDescent="0.2">
      <c r="A168" s="286"/>
      <c r="B168" s="286"/>
      <c r="C168" s="298"/>
    </row>
    <row r="169" spans="1:3" s="282" customFormat="1" hidden="1" x14ac:dyDescent="0.2">
      <c r="A169" s="286"/>
      <c r="B169" s="286"/>
      <c r="C169" s="298"/>
    </row>
    <row r="170" spans="1:3" s="282" customFormat="1" hidden="1" x14ac:dyDescent="0.2">
      <c r="A170" s="286"/>
      <c r="B170" s="286"/>
      <c r="C170" s="298"/>
    </row>
    <row r="171" spans="1:3" s="282" customFormat="1" hidden="1" x14ac:dyDescent="0.2">
      <c r="A171" s="286"/>
      <c r="B171" s="286"/>
      <c r="C171" s="298"/>
    </row>
    <row r="172" spans="1:3" s="282" customFormat="1" hidden="1" x14ac:dyDescent="0.2">
      <c r="A172" s="286"/>
      <c r="B172" s="286"/>
      <c r="C172" s="298"/>
    </row>
    <row r="173" spans="1:3" s="282" customFormat="1" hidden="1" x14ac:dyDescent="0.2">
      <c r="A173" s="286"/>
      <c r="B173" s="286"/>
      <c r="C173" s="298"/>
    </row>
    <row r="174" spans="1:3" s="282" customFormat="1" hidden="1" x14ac:dyDescent="0.2">
      <c r="A174" s="286"/>
      <c r="B174" s="286"/>
      <c r="C174" s="298"/>
    </row>
    <row r="175" spans="1:3" s="282" customFormat="1" hidden="1" x14ac:dyDescent="0.2">
      <c r="A175" s="286"/>
      <c r="B175" s="286"/>
      <c r="C175" s="298"/>
    </row>
    <row r="176" spans="1:3" s="282" customFormat="1" hidden="1" x14ac:dyDescent="0.2">
      <c r="A176" s="286"/>
      <c r="B176" s="286"/>
      <c r="C176" s="298"/>
    </row>
    <row r="177" spans="1:3" s="282" customFormat="1" hidden="1" x14ac:dyDescent="0.2">
      <c r="A177" s="286"/>
      <c r="B177" s="286"/>
      <c r="C177" s="298"/>
    </row>
    <row r="178" spans="1:3" s="282" customFormat="1" hidden="1" x14ac:dyDescent="0.2">
      <c r="A178" s="286"/>
      <c r="B178" s="286"/>
      <c r="C178" s="298"/>
    </row>
    <row r="179" spans="1:3" s="282" customFormat="1" hidden="1" x14ac:dyDescent="0.2">
      <c r="A179" s="286"/>
      <c r="B179" s="286"/>
      <c r="C179" s="298"/>
    </row>
    <row r="180" spans="1:3" s="282" customFormat="1" hidden="1" x14ac:dyDescent="0.2">
      <c r="A180" s="286"/>
      <c r="B180" s="286"/>
      <c r="C180" s="298"/>
    </row>
    <row r="181" spans="1:3" s="282" customFormat="1" hidden="1" x14ac:dyDescent="0.2">
      <c r="A181" s="286"/>
      <c r="B181" s="286"/>
      <c r="C181" s="298"/>
    </row>
    <row r="182" spans="1:3" s="282" customFormat="1" hidden="1" x14ac:dyDescent="0.2">
      <c r="A182" s="286"/>
      <c r="B182" s="286"/>
      <c r="C182" s="298"/>
    </row>
    <row r="183" spans="1:3" s="282" customFormat="1" hidden="1" x14ac:dyDescent="0.2">
      <c r="A183" s="286"/>
      <c r="B183" s="286"/>
      <c r="C183" s="298"/>
    </row>
    <row r="184" spans="1:3" s="282" customFormat="1" hidden="1" x14ac:dyDescent="0.2">
      <c r="A184" s="286"/>
      <c r="B184" s="286"/>
      <c r="C184" s="298"/>
    </row>
    <row r="185" spans="1:3" s="282" customFormat="1" hidden="1" x14ac:dyDescent="0.2">
      <c r="A185" s="286"/>
      <c r="B185" s="286"/>
      <c r="C185" s="298"/>
    </row>
    <row r="186" spans="1:3" s="282" customFormat="1" hidden="1" x14ac:dyDescent="0.2">
      <c r="A186" s="286"/>
      <c r="B186" s="286"/>
      <c r="C186" s="298"/>
    </row>
    <row r="187" spans="1:3" s="282" customFormat="1" hidden="1" x14ac:dyDescent="0.2">
      <c r="A187" s="286"/>
      <c r="B187" s="286"/>
      <c r="C187" s="298"/>
    </row>
    <row r="188" spans="1:3" s="282" customFormat="1" hidden="1" x14ac:dyDescent="0.2">
      <c r="A188" s="286"/>
      <c r="B188" s="286"/>
      <c r="C188" s="298"/>
    </row>
    <row r="189" spans="1:3" s="282" customFormat="1" hidden="1" x14ac:dyDescent="0.2">
      <c r="A189" s="286"/>
      <c r="B189" s="286"/>
      <c r="C189" s="298"/>
    </row>
    <row r="190" spans="1:3" s="282" customFormat="1" hidden="1" x14ac:dyDescent="0.2">
      <c r="A190" s="286"/>
      <c r="B190" s="286"/>
      <c r="C190" s="298"/>
    </row>
    <row r="191" spans="1:3" s="282" customFormat="1" hidden="1" x14ac:dyDescent="0.2">
      <c r="A191" s="286"/>
      <c r="B191" s="286"/>
      <c r="C191" s="298"/>
    </row>
    <row r="192" spans="1:3" s="282" customFormat="1" hidden="1" x14ac:dyDescent="0.2"/>
    <row r="193" s="282" customFormat="1" hidden="1" x14ac:dyDescent="0.2"/>
    <row r="194" s="282" customFormat="1" hidden="1" x14ac:dyDescent="0.2"/>
    <row r="195" s="282" customFormat="1" hidden="1" x14ac:dyDescent="0.2"/>
    <row r="196" s="282" customFormat="1" hidden="1" x14ac:dyDescent="0.2"/>
    <row r="197" s="282" customFormat="1" hidden="1" x14ac:dyDescent="0.2"/>
    <row r="198" s="282" customFormat="1" hidden="1" x14ac:dyDescent="0.2"/>
    <row r="199" s="282" customFormat="1" hidden="1" x14ac:dyDescent="0.2"/>
    <row r="200" s="282" customFormat="1" hidden="1" x14ac:dyDescent="0.2"/>
    <row r="201" s="282" customFormat="1" hidden="1" x14ac:dyDescent="0.2"/>
    <row r="202" s="282" customFormat="1" hidden="1" x14ac:dyDescent="0.2"/>
    <row r="203" s="282" customFormat="1" hidden="1" x14ac:dyDescent="0.2"/>
    <row r="204" s="282" customFormat="1" hidden="1" x14ac:dyDescent="0.2"/>
    <row r="205" s="282" customFormat="1" hidden="1" x14ac:dyDescent="0.2"/>
    <row r="206" s="282" customFormat="1" hidden="1" x14ac:dyDescent="0.2"/>
    <row r="207" s="282" customFormat="1" hidden="1" x14ac:dyDescent="0.2"/>
    <row r="208" s="282" customFormat="1" hidden="1" x14ac:dyDescent="0.2"/>
    <row r="209" s="282" customFormat="1" hidden="1" x14ac:dyDescent="0.2"/>
    <row r="210" s="282" customFormat="1" hidden="1" x14ac:dyDescent="0.2"/>
    <row r="211" s="282" customFormat="1" hidden="1" x14ac:dyDescent="0.2"/>
    <row r="212" s="282" customFormat="1" hidden="1" x14ac:dyDescent="0.2"/>
    <row r="213" s="282" customFormat="1" hidden="1" x14ac:dyDescent="0.2"/>
    <row r="214" s="282" customFormat="1" hidden="1" x14ac:dyDescent="0.2"/>
    <row r="215" s="282" customFormat="1" hidden="1" x14ac:dyDescent="0.2"/>
    <row r="216" s="282" customFormat="1" hidden="1" x14ac:dyDescent="0.2"/>
    <row r="217" s="282" customFormat="1" hidden="1" x14ac:dyDescent="0.2"/>
    <row r="218" s="282" customFormat="1" hidden="1" x14ac:dyDescent="0.2"/>
    <row r="219" s="282" customFormat="1" hidden="1" x14ac:dyDescent="0.2"/>
    <row r="220" s="282" customFormat="1" hidden="1" x14ac:dyDescent="0.2"/>
    <row r="221" s="282" customFormat="1" hidden="1" x14ac:dyDescent="0.2"/>
    <row r="222" s="282" customFormat="1" hidden="1" x14ac:dyDescent="0.2"/>
    <row r="223" s="282" customFormat="1" hidden="1" x14ac:dyDescent="0.2"/>
    <row r="224" s="282" customFormat="1" hidden="1" x14ac:dyDescent="0.2"/>
    <row r="225" s="282" customFormat="1" hidden="1" x14ac:dyDescent="0.2"/>
    <row r="226" s="282" customFormat="1" hidden="1" x14ac:dyDescent="0.2"/>
    <row r="227" s="282" customFormat="1" hidden="1" x14ac:dyDescent="0.2"/>
    <row r="228" s="282" customFormat="1" hidden="1" x14ac:dyDescent="0.2"/>
    <row r="229" s="282" customFormat="1" hidden="1" x14ac:dyDescent="0.2"/>
    <row r="230" s="282" customFormat="1" hidden="1" x14ac:dyDescent="0.2"/>
    <row r="231" s="282" customFormat="1" hidden="1" x14ac:dyDescent="0.2"/>
    <row r="232" s="282" customFormat="1" hidden="1" x14ac:dyDescent="0.2"/>
    <row r="233" s="282" customFormat="1" hidden="1" x14ac:dyDescent="0.2"/>
    <row r="234" s="282" customFormat="1" hidden="1" x14ac:dyDescent="0.2"/>
    <row r="235" s="282" customFormat="1" hidden="1" x14ac:dyDescent="0.2"/>
    <row r="236" s="282" customFormat="1" hidden="1" x14ac:dyDescent="0.2"/>
    <row r="237" s="282" customFormat="1" hidden="1" x14ac:dyDescent="0.2"/>
    <row r="238" s="282" customFormat="1" hidden="1" x14ac:dyDescent="0.2"/>
    <row r="239" s="282" customFormat="1" hidden="1" x14ac:dyDescent="0.2"/>
    <row r="240" s="282" customFormat="1" hidden="1" x14ac:dyDescent="0.2"/>
    <row r="241" s="282" customFormat="1" hidden="1" x14ac:dyDescent="0.2"/>
    <row r="242" s="282" customFormat="1" hidden="1" x14ac:dyDescent="0.2"/>
    <row r="243" s="282" customFormat="1" hidden="1" x14ac:dyDescent="0.2"/>
    <row r="244" s="282" customFormat="1" hidden="1" x14ac:dyDescent="0.2"/>
    <row r="245" s="282" customFormat="1" hidden="1" x14ac:dyDescent="0.2"/>
    <row r="246" s="282" customFormat="1" hidden="1" x14ac:dyDescent="0.2"/>
    <row r="247" s="282" customFormat="1" hidden="1" x14ac:dyDescent="0.2"/>
    <row r="248" s="282" customFormat="1" hidden="1" x14ac:dyDescent="0.2"/>
    <row r="249" s="282" customFormat="1" hidden="1" x14ac:dyDescent="0.2"/>
    <row r="250" s="282" customFormat="1" hidden="1" x14ac:dyDescent="0.2"/>
    <row r="251" s="282" customFormat="1" hidden="1" x14ac:dyDescent="0.2"/>
    <row r="252" s="282" customFormat="1" hidden="1" x14ac:dyDescent="0.2"/>
    <row r="253" s="282" customFormat="1" hidden="1" x14ac:dyDescent="0.2"/>
    <row r="254" s="282" customFormat="1" hidden="1" x14ac:dyDescent="0.2"/>
    <row r="255" s="282" customFormat="1" hidden="1" x14ac:dyDescent="0.2"/>
    <row r="256" s="282" customFormat="1" hidden="1" x14ac:dyDescent="0.2"/>
    <row r="257" s="282" customFormat="1" hidden="1" x14ac:dyDescent="0.2"/>
    <row r="258" s="282" customFormat="1" hidden="1" x14ac:dyDescent="0.2"/>
    <row r="259" s="282" customFormat="1" hidden="1" x14ac:dyDescent="0.2"/>
    <row r="260" s="282" customFormat="1" hidden="1" x14ac:dyDescent="0.2"/>
    <row r="261" s="282" customFormat="1" hidden="1" x14ac:dyDescent="0.2"/>
    <row r="262" s="282" customFormat="1" hidden="1" x14ac:dyDescent="0.2"/>
    <row r="263" s="282" customFormat="1" hidden="1" x14ac:dyDescent="0.2"/>
    <row r="264" s="282" customFormat="1" hidden="1" x14ac:dyDescent="0.2"/>
    <row r="265" s="282" customFormat="1" hidden="1" x14ac:dyDescent="0.2"/>
    <row r="266" s="282" customFormat="1" hidden="1" x14ac:dyDescent="0.2"/>
    <row r="267" s="282" customFormat="1" hidden="1" x14ac:dyDescent="0.2"/>
    <row r="268" s="282" customFormat="1" hidden="1" x14ac:dyDescent="0.2"/>
    <row r="269" s="282" customFormat="1" hidden="1" x14ac:dyDescent="0.2"/>
    <row r="270" s="282" customFormat="1" hidden="1" x14ac:dyDescent="0.2"/>
    <row r="271" s="282" customFormat="1" hidden="1" x14ac:dyDescent="0.2"/>
    <row r="272" s="282" customFormat="1" hidden="1" x14ac:dyDescent="0.2"/>
    <row r="273" s="282" customFormat="1" hidden="1" x14ac:dyDescent="0.2"/>
    <row r="274" s="282" customFormat="1" hidden="1" x14ac:dyDescent="0.2"/>
    <row r="275" s="282" customFormat="1" hidden="1" x14ac:dyDescent="0.2"/>
    <row r="276" s="282" customFormat="1" hidden="1" x14ac:dyDescent="0.2"/>
    <row r="277" s="282" customFormat="1" hidden="1" x14ac:dyDescent="0.2"/>
    <row r="278" s="282" customFormat="1" hidden="1" x14ac:dyDescent="0.2"/>
    <row r="279" s="282" customFormat="1" hidden="1" x14ac:dyDescent="0.2"/>
    <row r="280" s="282" customFormat="1" hidden="1" x14ac:dyDescent="0.2"/>
    <row r="281" s="282" customFormat="1" hidden="1" x14ac:dyDescent="0.2"/>
    <row r="282" s="282" customFormat="1" hidden="1" x14ac:dyDescent="0.2"/>
    <row r="283" s="282" customFormat="1" hidden="1" x14ac:dyDescent="0.2"/>
    <row r="284" s="282" customFormat="1" hidden="1" x14ac:dyDescent="0.2"/>
    <row r="285" s="282" customFormat="1" hidden="1" x14ac:dyDescent="0.2"/>
    <row r="286" s="282" customFormat="1" hidden="1" x14ac:dyDescent="0.2"/>
    <row r="287" s="282" customFormat="1" hidden="1" x14ac:dyDescent="0.2"/>
    <row r="288" s="282" customFormat="1" hidden="1" x14ac:dyDescent="0.2"/>
    <row r="289" s="282" customFormat="1" hidden="1" x14ac:dyDescent="0.2"/>
    <row r="290" s="282" customFormat="1" hidden="1" x14ac:dyDescent="0.2"/>
    <row r="291" s="282" customFormat="1" hidden="1" x14ac:dyDescent="0.2"/>
    <row r="292" s="282" customFormat="1" hidden="1" x14ac:dyDescent="0.2"/>
    <row r="293" s="282" customFormat="1" hidden="1" x14ac:dyDescent="0.2"/>
    <row r="294" s="282" customFormat="1" hidden="1" x14ac:dyDescent="0.2"/>
    <row r="295" s="282" customFormat="1" hidden="1" x14ac:dyDescent="0.2"/>
    <row r="296" s="282" customFormat="1" hidden="1" x14ac:dyDescent="0.2"/>
    <row r="297" s="282" customFormat="1" hidden="1" x14ac:dyDescent="0.2"/>
    <row r="298" s="282" customFormat="1" hidden="1" x14ac:dyDescent="0.2"/>
    <row r="299" s="282" customFormat="1" hidden="1" x14ac:dyDescent="0.2"/>
    <row r="300" s="282" customFormat="1" hidden="1" x14ac:dyDescent="0.2"/>
    <row r="301" s="282" customFormat="1" hidden="1" x14ac:dyDescent="0.2"/>
    <row r="302" s="282" customFormat="1" hidden="1" x14ac:dyDescent="0.2"/>
    <row r="303" s="282" customFormat="1" hidden="1" x14ac:dyDescent="0.2"/>
    <row r="304" s="282" customFormat="1" hidden="1" x14ac:dyDescent="0.2"/>
    <row r="305" s="282" customFormat="1" hidden="1" x14ac:dyDescent="0.2"/>
    <row r="306" s="282" customFormat="1" hidden="1" x14ac:dyDescent="0.2"/>
    <row r="307" s="282" customFormat="1" hidden="1" x14ac:dyDescent="0.2"/>
    <row r="308" s="282" customFormat="1" hidden="1" x14ac:dyDescent="0.2"/>
    <row r="309" s="282" customFormat="1" hidden="1" x14ac:dyDescent="0.2"/>
    <row r="310" s="282" customFormat="1" hidden="1" x14ac:dyDescent="0.2"/>
    <row r="311" s="282" customFormat="1" hidden="1" x14ac:dyDescent="0.2"/>
    <row r="312" s="282" customFormat="1" hidden="1" x14ac:dyDescent="0.2"/>
    <row r="313" s="282" customFormat="1" hidden="1" x14ac:dyDescent="0.2"/>
    <row r="314" s="282" customFormat="1" hidden="1" x14ac:dyDescent="0.2"/>
    <row r="315" s="282" customFormat="1" hidden="1" x14ac:dyDescent="0.2"/>
    <row r="316" s="282" customFormat="1" hidden="1" x14ac:dyDescent="0.2"/>
    <row r="317" s="282" customFormat="1" hidden="1" x14ac:dyDescent="0.2"/>
    <row r="318" s="282" customFormat="1" hidden="1" x14ac:dyDescent="0.2"/>
    <row r="319" s="282" customFormat="1" hidden="1" x14ac:dyDescent="0.2"/>
    <row r="320" s="282" customFormat="1" hidden="1" x14ac:dyDescent="0.2"/>
    <row r="321" s="282" customFormat="1" hidden="1" x14ac:dyDescent="0.2"/>
    <row r="322" s="282" customFormat="1" hidden="1" x14ac:dyDescent="0.2"/>
    <row r="323" s="282" customFormat="1" hidden="1" x14ac:dyDescent="0.2"/>
    <row r="324" s="282" customFormat="1" hidden="1" x14ac:dyDescent="0.2"/>
    <row r="325" s="282" customFormat="1" hidden="1" x14ac:dyDescent="0.2"/>
    <row r="326" s="282" customFormat="1" hidden="1" x14ac:dyDescent="0.2"/>
    <row r="327" s="282" customFormat="1" hidden="1" x14ac:dyDescent="0.2"/>
    <row r="328" s="282" customFormat="1" hidden="1" x14ac:dyDescent="0.2"/>
    <row r="329" s="282" customFormat="1" hidden="1" x14ac:dyDescent="0.2"/>
    <row r="330" s="282" customFormat="1" hidden="1" x14ac:dyDescent="0.2"/>
    <row r="331" s="282" customFormat="1" hidden="1" x14ac:dyDescent="0.2"/>
    <row r="332" s="282" customFormat="1" hidden="1" x14ac:dyDescent="0.2"/>
    <row r="333" s="282" customFormat="1" hidden="1" x14ac:dyDescent="0.2"/>
    <row r="334" s="282" customFormat="1" hidden="1" x14ac:dyDescent="0.2"/>
    <row r="335" s="282" customFormat="1" hidden="1" x14ac:dyDescent="0.2"/>
    <row r="336" s="282" customFormat="1" hidden="1" x14ac:dyDescent="0.2"/>
    <row r="337" s="282" customFormat="1" hidden="1" x14ac:dyDescent="0.2"/>
    <row r="338" s="282" customFormat="1" hidden="1" x14ac:dyDescent="0.2"/>
    <row r="339" s="282" customFormat="1" hidden="1" x14ac:dyDescent="0.2"/>
    <row r="340" s="282" customFormat="1" hidden="1" x14ac:dyDescent="0.2"/>
    <row r="341" s="282" customFormat="1" hidden="1" x14ac:dyDescent="0.2"/>
    <row r="342" s="282" customFormat="1" hidden="1" x14ac:dyDescent="0.2"/>
    <row r="343" s="282" customFormat="1" hidden="1" x14ac:dyDescent="0.2"/>
    <row r="344" s="282" customFormat="1" hidden="1" x14ac:dyDescent="0.2"/>
    <row r="345" s="282" customFormat="1" hidden="1" x14ac:dyDescent="0.2"/>
    <row r="346" s="282" customFormat="1" hidden="1" x14ac:dyDescent="0.2"/>
    <row r="347" s="282" customFormat="1" hidden="1" x14ac:dyDescent="0.2"/>
    <row r="348" s="282" customFormat="1" hidden="1" x14ac:dyDescent="0.2"/>
    <row r="349" s="282" customFormat="1" hidden="1" x14ac:dyDescent="0.2"/>
    <row r="350" s="282" customFormat="1" hidden="1" x14ac:dyDescent="0.2"/>
    <row r="351" s="282" customFormat="1" hidden="1" x14ac:dyDescent="0.2"/>
    <row r="352" s="282" customFormat="1" hidden="1" x14ac:dyDescent="0.2"/>
    <row r="353" s="282" customFormat="1" hidden="1" x14ac:dyDescent="0.2"/>
    <row r="354" s="282" customFormat="1" hidden="1" x14ac:dyDescent="0.2"/>
    <row r="355" s="282" customFormat="1" hidden="1" x14ac:dyDescent="0.2"/>
    <row r="356" s="282" customFormat="1" hidden="1" x14ac:dyDescent="0.2"/>
    <row r="357" s="282" customFormat="1" hidden="1" x14ac:dyDescent="0.2"/>
    <row r="358" s="282" customFormat="1" hidden="1" x14ac:dyDescent="0.2"/>
    <row r="359" s="282" customFormat="1" hidden="1" x14ac:dyDescent="0.2"/>
    <row r="360" s="282" customFormat="1" hidden="1" x14ac:dyDescent="0.2"/>
    <row r="361" s="282" customFormat="1" hidden="1" x14ac:dyDescent="0.2"/>
    <row r="362" s="282" customFormat="1" hidden="1" x14ac:dyDescent="0.2"/>
    <row r="363" s="282" customFormat="1" hidden="1" x14ac:dyDescent="0.2"/>
    <row r="364" s="282" customFormat="1" hidden="1" x14ac:dyDescent="0.2"/>
    <row r="365" s="282" customFormat="1" hidden="1" x14ac:dyDescent="0.2"/>
    <row r="366" s="282" customFormat="1" hidden="1" x14ac:dyDescent="0.2"/>
    <row r="367" s="282" customFormat="1" hidden="1" x14ac:dyDescent="0.2"/>
    <row r="368" s="282" customFormat="1" hidden="1" x14ac:dyDescent="0.2"/>
    <row r="369" s="282" customFormat="1" hidden="1" x14ac:dyDescent="0.2"/>
    <row r="370" s="282" customFormat="1" hidden="1" x14ac:dyDescent="0.2"/>
    <row r="371" s="282" customFormat="1" hidden="1" x14ac:dyDescent="0.2"/>
    <row r="372" s="282" customFormat="1" hidden="1" x14ac:dyDescent="0.2"/>
    <row r="373" s="282" customFormat="1" hidden="1" x14ac:dyDescent="0.2"/>
    <row r="374" s="282" customFormat="1" hidden="1" x14ac:dyDescent="0.2"/>
    <row r="375" s="282" customFormat="1" hidden="1" x14ac:dyDescent="0.2"/>
    <row r="376" s="282" customFormat="1" hidden="1" x14ac:dyDescent="0.2"/>
    <row r="377" s="282" customFormat="1" hidden="1" x14ac:dyDescent="0.2"/>
    <row r="378" s="282" customFormat="1" hidden="1" x14ac:dyDescent="0.2"/>
    <row r="379" s="282" customFormat="1" hidden="1" x14ac:dyDescent="0.2"/>
    <row r="380" s="282" customFormat="1" hidden="1" x14ac:dyDescent="0.2"/>
    <row r="381" s="282" customFormat="1" hidden="1" x14ac:dyDescent="0.2"/>
    <row r="382" s="282" customFormat="1" hidden="1" x14ac:dyDescent="0.2"/>
    <row r="383" s="282" customFormat="1" hidden="1" x14ac:dyDescent="0.2"/>
    <row r="384" s="282" customFormat="1" hidden="1" x14ac:dyDescent="0.2"/>
    <row r="385" s="282" customFormat="1" hidden="1" x14ac:dyDescent="0.2"/>
    <row r="386" s="282" customFormat="1" hidden="1" x14ac:dyDescent="0.2"/>
    <row r="387" s="282" customFormat="1" hidden="1" x14ac:dyDescent="0.2"/>
    <row r="388" s="282" customFormat="1" hidden="1" x14ac:dyDescent="0.2"/>
    <row r="389" s="282" customFormat="1" hidden="1" x14ac:dyDescent="0.2"/>
    <row r="390" s="282" customFormat="1" hidden="1" x14ac:dyDescent="0.2"/>
    <row r="391" s="282" customFormat="1" hidden="1" x14ac:dyDescent="0.2"/>
    <row r="392" s="282" customFormat="1" hidden="1" x14ac:dyDescent="0.2"/>
    <row r="393" s="282" customFormat="1" hidden="1" x14ac:dyDescent="0.2"/>
    <row r="394" s="282" customFormat="1" hidden="1" x14ac:dyDescent="0.2"/>
    <row r="395" s="282" customFormat="1" hidden="1" x14ac:dyDescent="0.2"/>
    <row r="396" s="282" customFormat="1" hidden="1" x14ac:dyDescent="0.2"/>
    <row r="397" s="282" customFormat="1" hidden="1" x14ac:dyDescent="0.2"/>
    <row r="398" s="282" customFormat="1" hidden="1" x14ac:dyDescent="0.2"/>
    <row r="399" s="282" customFormat="1" hidden="1" x14ac:dyDescent="0.2"/>
    <row r="400" s="282" customFormat="1" hidden="1" x14ac:dyDescent="0.2"/>
    <row r="401" s="282" customFormat="1" hidden="1" x14ac:dyDescent="0.2"/>
    <row r="402" s="282" customFormat="1" hidden="1" x14ac:dyDescent="0.2"/>
    <row r="403" s="282" customFormat="1" hidden="1" x14ac:dyDescent="0.2"/>
    <row r="404" s="282" customFormat="1" x14ac:dyDescent="0.2"/>
  </sheetData>
  <sheetProtection algorithmName="SHA-512" hashValue="qHlN9N9pBRUUCrGw5tRqaVZRZOTuEw/g9Hsf+wXAsoLH0V4IP21zlXmCb64Ss0dpUhCEU6H0YA5lJYik4hMGVg==" saltValue="zwbBX9C6VV+oKpFDsoM+Ug==" spinCount="100000" sheet="1" objects="1" scenarios="1"/>
  <customSheetViews>
    <customSheetView guid="{B50381DA-06DA-4286-99A4-CB6DE67AD1EB}" showGridLines="0" showRowCol="0" outlineSymbols="0" zeroValues="0" topLeftCell="D1">
      <selection activeCell="D20" sqref="D20"/>
    </customSheetView>
  </customSheetViews>
  <mergeCells count="43">
    <mergeCell ref="E6:L6"/>
    <mergeCell ref="G8:H8"/>
    <mergeCell ref="N8:O8"/>
    <mergeCell ref="E4:N4"/>
    <mergeCell ref="W2:AC4"/>
    <mergeCell ref="E7:L7"/>
    <mergeCell ref="N6:U6"/>
    <mergeCell ref="W22:AB22"/>
    <mergeCell ref="W23:X42"/>
    <mergeCell ref="A1:AC1"/>
    <mergeCell ref="E3:N3"/>
    <mergeCell ref="W49:AB49"/>
    <mergeCell ref="AA23:AB42"/>
    <mergeCell ref="Y23:Z42"/>
    <mergeCell ref="Z46:AB46"/>
    <mergeCell ref="Z47:AB47"/>
    <mergeCell ref="Z48:AB48"/>
    <mergeCell ref="W9:Z9"/>
    <mergeCell ref="AA11:AC11"/>
    <mergeCell ref="W11:Z11"/>
    <mergeCell ref="N21:S21"/>
    <mergeCell ref="W21:AB21"/>
    <mergeCell ref="T8:U8"/>
    <mergeCell ref="E22:J22"/>
    <mergeCell ref="N7:U7"/>
    <mergeCell ref="AA5:AC5"/>
    <mergeCell ref="P8:Q8"/>
    <mergeCell ref="R8:S8"/>
    <mergeCell ref="R23:S42"/>
    <mergeCell ref="AA9:AC9"/>
    <mergeCell ref="W6:Z7"/>
    <mergeCell ref="AA6:AC7"/>
    <mergeCell ref="W5:Z5"/>
    <mergeCell ref="K8:L8"/>
    <mergeCell ref="N22:S22"/>
    <mergeCell ref="N23:O42"/>
    <mergeCell ref="P23:Q42"/>
    <mergeCell ref="E23:F42"/>
    <mergeCell ref="G23:H42"/>
    <mergeCell ref="I23:J42"/>
    <mergeCell ref="E8:F8"/>
    <mergeCell ref="I8:J8"/>
    <mergeCell ref="E21:J21"/>
  </mergeCells>
  <phoneticPr fontId="0" type="noConversion"/>
  <pageMargins left="0.17" right="0.17" top="0.66" bottom="0.63" header="0.5" footer="0.5"/>
  <pageSetup paperSize="9" scale="97"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theme="2"/>
    <pageSetUpPr autoPageBreaks="0"/>
  </sheetPr>
  <dimension ref="A1:AM402"/>
  <sheetViews>
    <sheetView showGridLines="0" showRowColHeaders="0" showZeros="0" showOutlineSymbols="0" workbookViewId="0">
      <selection activeCell="T3" sqref="T3:AA3"/>
    </sheetView>
  </sheetViews>
  <sheetFormatPr defaultColWidth="0" defaultRowHeight="12.75" zeroHeight="1" x14ac:dyDescent="0.2"/>
  <cols>
    <col min="1" max="1" width="1.85546875" customWidth="1"/>
    <col min="2" max="2" width="4.7109375" customWidth="1"/>
    <col min="3" max="3" width="3.7109375" customWidth="1"/>
    <col min="4" max="4" width="4.7109375" customWidth="1"/>
    <col min="5" max="5" width="2.7109375" customWidth="1"/>
    <col min="6" max="13" width="3.7109375" customWidth="1"/>
    <col min="14" max="14" width="4.85546875" customWidth="1"/>
    <col min="15" max="27" width="3.7109375" customWidth="1"/>
    <col min="28" max="28" width="5.85546875" customWidth="1"/>
    <col min="29" max="39" width="3.7109375" hidden="1" customWidth="1"/>
  </cols>
  <sheetData>
    <row r="1" spans="1:28" ht="26.25" x14ac:dyDescent="0.4">
      <c r="A1" s="61"/>
      <c r="B1" s="709" t="s">
        <v>650</v>
      </c>
      <c r="C1" s="709"/>
      <c r="D1" s="709"/>
      <c r="E1" s="709"/>
      <c r="F1" s="709"/>
      <c r="G1" s="709"/>
      <c r="H1" s="709"/>
      <c r="I1" s="709"/>
      <c r="J1" s="709"/>
      <c r="K1" s="709"/>
      <c r="L1" s="709"/>
      <c r="M1" s="709"/>
      <c r="N1" s="709"/>
      <c r="O1" s="709"/>
      <c r="P1" s="709"/>
      <c r="Q1" s="709"/>
      <c r="R1" s="709"/>
      <c r="S1" s="709"/>
      <c r="T1" s="709"/>
      <c r="U1" s="709"/>
      <c r="V1" s="709"/>
      <c r="W1" s="709"/>
      <c r="X1" s="709"/>
      <c r="Y1" s="709"/>
      <c r="Z1" s="709"/>
      <c r="AA1" s="709"/>
      <c r="AB1" s="62"/>
    </row>
    <row r="2" spans="1:28" ht="26.25" x14ac:dyDescent="0.4">
      <c r="A2" s="61"/>
      <c r="B2" s="61"/>
      <c r="C2" s="61"/>
      <c r="D2" s="61"/>
      <c r="E2" s="62"/>
      <c r="F2" s="62"/>
      <c r="G2" s="62"/>
      <c r="H2" s="62"/>
      <c r="I2" s="62"/>
      <c r="J2" s="62"/>
      <c r="K2" s="62"/>
      <c r="L2" s="62"/>
      <c r="M2" s="62"/>
      <c r="N2" s="62"/>
      <c r="O2" s="62"/>
      <c r="P2" s="62"/>
      <c r="Q2" s="62"/>
      <c r="R2" s="62"/>
      <c r="S2" s="8"/>
      <c r="T2" s="61"/>
      <c r="U2" s="11"/>
      <c r="V2" s="61"/>
      <c r="W2" s="11"/>
      <c r="X2" s="11"/>
      <c r="Y2" s="11"/>
      <c r="Z2" s="61"/>
      <c r="AA2" s="61"/>
      <c r="AB2" s="61"/>
    </row>
    <row r="3" spans="1:28" ht="26.25" x14ac:dyDescent="0.4">
      <c r="A3" s="61"/>
      <c r="B3" s="61"/>
      <c r="C3" s="63"/>
      <c r="D3" s="64" t="s">
        <v>44</v>
      </c>
      <c r="E3" s="61"/>
      <c r="F3" s="710"/>
      <c r="G3" s="711"/>
      <c r="H3" s="711"/>
      <c r="I3" s="711"/>
      <c r="J3" s="711"/>
      <c r="K3" s="711"/>
      <c r="L3" s="711"/>
      <c r="M3" s="711"/>
      <c r="N3" s="711"/>
      <c r="O3" s="712"/>
      <c r="P3" s="65"/>
      <c r="Q3" s="65" t="s">
        <v>45</v>
      </c>
      <c r="R3" s="66"/>
      <c r="S3" s="61"/>
      <c r="T3" s="713"/>
      <c r="U3" s="714"/>
      <c r="V3" s="714"/>
      <c r="W3" s="714"/>
      <c r="X3" s="714"/>
      <c r="Y3" s="714"/>
      <c r="Z3" s="714"/>
      <c r="AA3" s="715"/>
      <c r="AB3" s="61"/>
    </row>
    <row r="4" spans="1:28" ht="52.5" customHeight="1" thickBot="1" x14ac:dyDescent="0.25">
      <c r="A4" s="61"/>
      <c r="B4" s="64"/>
      <c r="C4" s="64"/>
      <c r="D4" s="67"/>
      <c r="E4" s="61"/>
      <c r="F4" s="61" t="s">
        <v>509</v>
      </c>
      <c r="G4" s="61"/>
      <c r="H4" s="61"/>
      <c r="I4" s="61"/>
      <c r="J4" s="61"/>
      <c r="K4" s="61"/>
      <c r="L4" s="61"/>
      <c r="M4" s="61"/>
      <c r="N4" s="64"/>
      <c r="O4" s="61"/>
      <c r="P4" s="61"/>
      <c r="Q4" s="61"/>
      <c r="R4" s="61"/>
      <c r="S4" s="66"/>
      <c r="T4" s="61"/>
      <c r="U4" s="61"/>
      <c r="V4" s="61"/>
      <c r="W4" s="61"/>
      <c r="X4" s="61"/>
      <c r="Y4" s="61"/>
      <c r="Z4" s="61"/>
      <c r="AA4" s="61"/>
      <c r="AB4" s="61"/>
    </row>
    <row r="5" spans="1:28" x14ac:dyDescent="0.2">
      <c r="A5" s="61"/>
      <c r="B5" s="64"/>
      <c r="C5" s="64"/>
      <c r="D5" s="64"/>
      <c r="E5" s="64"/>
      <c r="F5" s="719" t="s">
        <v>42</v>
      </c>
      <c r="G5" s="720"/>
      <c r="H5" s="720"/>
      <c r="I5" s="720"/>
      <c r="J5" s="720"/>
      <c r="K5" s="720"/>
      <c r="L5" s="720"/>
      <c r="M5" s="721"/>
      <c r="N5" s="64"/>
      <c r="O5" s="718" t="s">
        <v>43</v>
      </c>
      <c r="P5" s="718"/>
      <c r="Q5" s="718"/>
      <c r="R5" s="718"/>
      <c r="S5" s="718"/>
      <c r="T5" s="718"/>
      <c r="U5" s="718"/>
      <c r="V5" s="718"/>
      <c r="W5" s="718"/>
      <c r="X5" s="718"/>
      <c r="Y5" s="718"/>
      <c r="Z5" s="718"/>
      <c r="AA5" s="718"/>
      <c r="AB5" s="61"/>
    </row>
    <row r="6" spans="1:28" ht="13.5" thickBot="1" x14ac:dyDescent="0.25">
      <c r="A6" s="61"/>
      <c r="B6" s="64"/>
      <c r="C6" s="64"/>
      <c r="D6" s="67"/>
      <c r="E6" s="66"/>
      <c r="F6" s="722" t="s">
        <v>510</v>
      </c>
      <c r="G6" s="723"/>
      <c r="H6" s="723"/>
      <c r="I6" s="723"/>
      <c r="J6" s="723"/>
      <c r="K6" s="723"/>
      <c r="L6" s="723"/>
      <c r="M6" s="724"/>
      <c r="N6" s="61"/>
      <c r="O6" s="718"/>
      <c r="P6" s="718"/>
      <c r="Q6" s="718"/>
      <c r="R6" s="718"/>
      <c r="S6" s="718"/>
      <c r="T6" s="718"/>
      <c r="U6" s="718"/>
      <c r="V6" s="718"/>
      <c r="W6" s="718"/>
      <c r="X6" s="718"/>
      <c r="Y6" s="718"/>
      <c r="Z6" s="718"/>
      <c r="AA6" s="718"/>
      <c r="AB6" s="61"/>
    </row>
    <row r="7" spans="1:28" x14ac:dyDescent="0.2">
      <c r="A7" s="61"/>
      <c r="B7" s="68" t="s">
        <v>38</v>
      </c>
      <c r="C7" s="64"/>
      <c r="D7" s="68" t="s">
        <v>37</v>
      </c>
      <c r="E7" s="69"/>
      <c r="F7" s="716" t="s">
        <v>39</v>
      </c>
      <c r="G7" s="717"/>
      <c r="H7" s="680" t="s">
        <v>40</v>
      </c>
      <c r="I7" s="681"/>
      <c r="J7" s="680" t="s">
        <v>41</v>
      </c>
      <c r="K7" s="705"/>
      <c r="L7" s="680" t="s">
        <v>474</v>
      </c>
      <c r="M7" s="705"/>
      <c r="N7" s="70"/>
      <c r="O7" s="718"/>
      <c r="P7" s="718"/>
      <c r="Q7" s="718"/>
      <c r="R7" s="718"/>
      <c r="S7" s="718"/>
      <c r="T7" s="718"/>
      <c r="U7" s="718"/>
      <c r="V7" s="718"/>
      <c r="W7" s="718"/>
      <c r="X7" s="718"/>
      <c r="Y7" s="718"/>
      <c r="Z7" s="718"/>
      <c r="AA7" s="718"/>
      <c r="AB7" s="61"/>
    </row>
    <row r="8" spans="1:28" x14ac:dyDescent="0.2">
      <c r="A8" s="61"/>
      <c r="B8" s="64"/>
      <c r="C8" s="64"/>
      <c r="D8" s="71"/>
      <c r="E8" s="61"/>
      <c r="F8" s="72"/>
      <c r="G8" s="70"/>
      <c r="H8" s="70"/>
      <c r="I8" s="70"/>
      <c r="J8" s="70"/>
      <c r="K8" s="73"/>
      <c r="L8" s="70"/>
      <c r="M8" s="73"/>
      <c r="N8" s="70"/>
      <c r="O8" s="718"/>
      <c r="P8" s="718"/>
      <c r="Q8" s="718"/>
      <c r="R8" s="718"/>
      <c r="S8" s="718"/>
      <c r="T8" s="718"/>
      <c r="U8" s="718"/>
      <c r="V8" s="718"/>
      <c r="W8" s="718"/>
      <c r="X8" s="718"/>
      <c r="Y8" s="718"/>
      <c r="Z8" s="718"/>
      <c r="AA8" s="718"/>
      <c r="AB8" s="61"/>
    </row>
    <row r="9" spans="1:28" x14ac:dyDescent="0.2">
      <c r="A9" s="61"/>
      <c r="B9" s="64"/>
      <c r="C9" s="64"/>
      <c r="D9" s="67"/>
      <c r="E9" s="61"/>
      <c r="F9" s="74" t="s">
        <v>297</v>
      </c>
      <c r="G9" s="66" t="s">
        <v>298</v>
      </c>
      <c r="H9" s="66" t="s">
        <v>297</v>
      </c>
      <c r="I9" s="66" t="s">
        <v>298</v>
      </c>
      <c r="J9" s="66" t="s">
        <v>297</v>
      </c>
      <c r="K9" s="75" t="s">
        <v>298</v>
      </c>
      <c r="L9" s="66" t="s">
        <v>297</v>
      </c>
      <c r="M9" s="75" t="s">
        <v>298</v>
      </c>
      <c r="N9" s="66"/>
      <c r="O9" s="61"/>
      <c r="P9" s="61"/>
      <c r="Q9" s="61"/>
      <c r="R9" s="61"/>
      <c r="S9" s="61"/>
      <c r="T9" s="61"/>
      <c r="U9" s="61"/>
      <c r="V9" s="61"/>
      <c r="W9" s="61"/>
      <c r="X9" s="61"/>
      <c r="Y9" s="61"/>
      <c r="Z9" s="61"/>
      <c r="AA9" s="61"/>
      <c r="AB9" s="61"/>
    </row>
    <row r="10" spans="1:28" ht="20.100000000000001" customHeight="1" x14ac:dyDescent="0.2">
      <c r="A10" s="61"/>
      <c r="B10" s="64">
        <v>1</v>
      </c>
      <c r="C10" s="64"/>
      <c r="D10" s="76"/>
      <c r="E10" s="61"/>
      <c r="F10" s="77"/>
      <c r="G10" s="78"/>
      <c r="H10" s="79"/>
      <c r="I10" s="78"/>
      <c r="J10" s="79"/>
      <c r="K10" s="80"/>
      <c r="L10" s="79"/>
      <c r="M10" s="80"/>
      <c r="N10" s="66"/>
      <c r="O10" s="81" t="s">
        <v>9</v>
      </c>
      <c r="P10" s="81"/>
      <c r="Q10" s="61"/>
      <c r="R10" s="61"/>
      <c r="S10" s="702">
        <f>Naam!E10</f>
        <v>0</v>
      </c>
      <c r="T10" s="703"/>
      <c r="U10" s="703"/>
      <c r="V10" s="703"/>
      <c r="W10" s="702">
        <f>Naam!F10</f>
        <v>0</v>
      </c>
      <c r="X10" s="703"/>
      <c r="Y10" s="703"/>
      <c r="Z10" s="703"/>
      <c r="AA10" s="704"/>
      <c r="AB10" s="61"/>
    </row>
    <row r="11" spans="1:28" ht="20.100000000000001" customHeight="1" x14ac:dyDescent="0.2">
      <c r="A11" s="61"/>
      <c r="B11" s="64">
        <v>2</v>
      </c>
      <c r="C11" s="64"/>
      <c r="D11" s="76"/>
      <c r="E11" s="61"/>
      <c r="F11" s="77"/>
      <c r="G11" s="78"/>
      <c r="H11" s="79"/>
      <c r="I11" s="78"/>
      <c r="J11" s="79"/>
      <c r="K11" s="80"/>
      <c r="L11" s="79"/>
      <c r="M11" s="80"/>
      <c r="N11" s="66"/>
      <c r="O11" s="81"/>
      <c r="P11" s="81"/>
      <c r="Q11" s="61"/>
      <c r="R11" s="61"/>
      <c r="S11" s="61"/>
      <c r="T11" s="61"/>
      <c r="U11" s="61"/>
      <c r="V11" s="61"/>
      <c r="W11" s="61"/>
      <c r="X11" s="61"/>
      <c r="Y11" s="61"/>
      <c r="Z11" s="61"/>
      <c r="AA11" s="61"/>
      <c r="AB11" s="61"/>
    </row>
    <row r="12" spans="1:28" ht="20.100000000000001" customHeight="1" x14ac:dyDescent="0.2">
      <c r="A12" s="61"/>
      <c r="B12" s="64">
        <v>3</v>
      </c>
      <c r="C12" s="64"/>
      <c r="D12" s="76"/>
      <c r="E12" s="61"/>
      <c r="F12" s="77"/>
      <c r="G12" s="78"/>
      <c r="H12" s="79"/>
      <c r="I12" s="78"/>
      <c r="J12" s="79"/>
      <c r="K12" s="80"/>
      <c r="L12" s="79"/>
      <c r="M12" s="80"/>
      <c r="N12" s="66"/>
      <c r="O12" s="81" t="s">
        <v>10</v>
      </c>
      <c r="P12" s="81"/>
      <c r="Q12" s="61"/>
      <c r="R12" s="61"/>
      <c r="S12" s="689">
        <f>Naam!C10</f>
        <v>0</v>
      </c>
      <c r="T12" s="690"/>
      <c r="U12" s="61"/>
      <c r="V12" s="706"/>
      <c r="W12" s="706"/>
      <c r="X12" s="706"/>
      <c r="Y12" s="706"/>
      <c r="Z12" s="706"/>
      <c r="AA12" s="706"/>
      <c r="AB12" s="61"/>
    </row>
    <row r="13" spans="1:28" ht="20.100000000000001" customHeight="1" x14ac:dyDescent="0.2">
      <c r="A13" s="61"/>
      <c r="B13" s="64">
        <v>4</v>
      </c>
      <c r="C13" s="64"/>
      <c r="D13" s="76"/>
      <c r="E13" s="61"/>
      <c r="F13" s="77"/>
      <c r="G13" s="78"/>
      <c r="H13" s="79"/>
      <c r="I13" s="78"/>
      <c r="J13" s="79"/>
      <c r="K13" s="80"/>
      <c r="L13" s="79"/>
      <c r="M13" s="80"/>
      <c r="N13" s="66"/>
      <c r="O13" s="81"/>
      <c r="P13" s="81"/>
      <c r="Q13" s="61"/>
      <c r="R13" s="61"/>
      <c r="S13" s="61"/>
      <c r="T13" s="61"/>
      <c r="U13" s="61"/>
      <c r="V13" s="706"/>
      <c r="W13" s="706"/>
      <c r="X13" s="706"/>
      <c r="Y13" s="706"/>
      <c r="Z13" s="706"/>
      <c r="AA13" s="706"/>
      <c r="AB13" s="61"/>
    </row>
    <row r="14" spans="1:28" ht="20.100000000000001" customHeight="1" x14ac:dyDescent="0.2">
      <c r="A14" s="61"/>
      <c r="B14" s="64">
        <v>5</v>
      </c>
      <c r="C14" s="64"/>
      <c r="D14" s="76"/>
      <c r="E14" s="61"/>
      <c r="F14" s="77"/>
      <c r="G14" s="78"/>
      <c r="H14" s="79"/>
      <c r="I14" s="78"/>
      <c r="J14" s="79"/>
      <c r="K14" s="80"/>
      <c r="L14" s="79"/>
      <c r="M14" s="80"/>
      <c r="N14" s="66"/>
      <c r="O14" s="82" t="s">
        <v>11</v>
      </c>
      <c r="P14" s="82"/>
      <c r="Q14" s="66"/>
      <c r="R14" s="66"/>
      <c r="S14" s="689">
        <f>Naam!D10</f>
        <v>0</v>
      </c>
      <c r="T14" s="690"/>
      <c r="U14" s="66"/>
      <c r="V14" s="706"/>
      <c r="W14" s="706"/>
      <c r="X14" s="706"/>
      <c r="Y14" s="706"/>
      <c r="Z14" s="706"/>
      <c r="AA14" s="706"/>
      <c r="AB14" s="61"/>
    </row>
    <row r="15" spans="1:28" ht="20.100000000000001" customHeight="1" x14ac:dyDescent="0.2">
      <c r="A15" s="61"/>
      <c r="B15" s="64">
        <v>6</v>
      </c>
      <c r="C15" s="64"/>
      <c r="D15" s="76"/>
      <c r="E15" s="61"/>
      <c r="F15" s="77"/>
      <c r="G15" s="78"/>
      <c r="H15" s="79"/>
      <c r="I15" s="78"/>
      <c r="J15" s="79"/>
      <c r="K15" s="80"/>
      <c r="L15" s="79"/>
      <c r="M15" s="80"/>
      <c r="N15" s="66"/>
      <c r="O15" s="83"/>
      <c r="P15" s="83"/>
      <c r="Q15" s="66"/>
      <c r="R15" s="66"/>
      <c r="S15" s="66"/>
      <c r="T15" s="66"/>
      <c r="U15" s="66"/>
      <c r="V15" s="706"/>
      <c r="W15" s="706"/>
      <c r="X15" s="706"/>
      <c r="Y15" s="706"/>
      <c r="Z15" s="706"/>
      <c r="AA15" s="706"/>
      <c r="AB15" s="61"/>
    </row>
    <row r="16" spans="1:28" ht="20.100000000000001" customHeight="1" x14ac:dyDescent="0.2">
      <c r="A16" s="61"/>
      <c r="B16" s="64">
        <v>7</v>
      </c>
      <c r="C16" s="64"/>
      <c r="D16" s="76"/>
      <c r="E16" s="61"/>
      <c r="F16" s="77"/>
      <c r="G16" s="78"/>
      <c r="H16" s="79"/>
      <c r="I16" s="78"/>
      <c r="J16" s="79"/>
      <c r="K16" s="80"/>
      <c r="L16" s="79"/>
      <c r="M16" s="80"/>
      <c r="N16" s="66"/>
      <c r="O16" s="83"/>
      <c r="P16" s="83"/>
      <c r="Q16" s="66"/>
      <c r="R16" s="66"/>
      <c r="S16" s="66"/>
      <c r="T16" s="66"/>
      <c r="U16" s="66"/>
      <c r="V16" s="706"/>
      <c r="W16" s="706"/>
      <c r="X16" s="706"/>
      <c r="Y16" s="706"/>
      <c r="Z16" s="706"/>
      <c r="AA16" s="706"/>
      <c r="AB16" s="61"/>
    </row>
    <row r="17" spans="1:28" ht="20.100000000000001" customHeight="1" x14ac:dyDescent="0.2">
      <c r="A17" s="61"/>
      <c r="B17" s="64">
        <v>8</v>
      </c>
      <c r="C17" s="64"/>
      <c r="D17" s="76"/>
      <c r="E17" s="61"/>
      <c r="F17" s="77"/>
      <c r="G17" s="78"/>
      <c r="H17" s="79"/>
      <c r="I17" s="78"/>
      <c r="J17" s="79"/>
      <c r="K17" s="80"/>
      <c r="L17" s="79"/>
      <c r="M17" s="80"/>
      <c r="N17" s="66"/>
      <c r="O17" s="83"/>
      <c r="P17" s="83"/>
      <c r="Q17" s="66"/>
      <c r="R17" s="66"/>
      <c r="S17" s="66"/>
      <c r="T17" s="66"/>
      <c r="U17" s="66"/>
      <c r="V17" s="706"/>
      <c r="W17" s="706"/>
      <c r="X17" s="706"/>
      <c r="Y17" s="706"/>
      <c r="Z17" s="706"/>
      <c r="AA17" s="706"/>
      <c r="AB17" s="61"/>
    </row>
    <row r="18" spans="1:28" ht="20.100000000000001" customHeight="1" x14ac:dyDescent="0.2">
      <c r="A18" s="61"/>
      <c r="B18" s="64">
        <v>9</v>
      </c>
      <c r="C18" s="64"/>
      <c r="D18" s="76"/>
      <c r="E18" s="61"/>
      <c r="F18" s="77"/>
      <c r="G18" s="78"/>
      <c r="H18" s="79"/>
      <c r="I18" s="78"/>
      <c r="J18" s="79"/>
      <c r="K18" s="80"/>
      <c r="L18" s="79"/>
      <c r="M18" s="80"/>
      <c r="N18" s="66"/>
      <c r="O18" s="83"/>
      <c r="P18" s="83"/>
      <c r="Q18" s="66"/>
      <c r="R18" s="66"/>
      <c r="S18" s="66"/>
      <c r="T18" s="66"/>
      <c r="U18" s="66"/>
      <c r="V18" s="706"/>
      <c r="W18" s="706"/>
      <c r="X18" s="706"/>
      <c r="Y18" s="706"/>
      <c r="Z18" s="706"/>
      <c r="AA18" s="706"/>
      <c r="AB18" s="61"/>
    </row>
    <row r="19" spans="1:28" ht="20.100000000000001" customHeight="1" thickBot="1" x14ac:dyDescent="0.25">
      <c r="A19" s="61"/>
      <c r="B19" s="64">
        <v>10</v>
      </c>
      <c r="C19" s="64"/>
      <c r="D19" s="76"/>
      <c r="E19" s="61"/>
      <c r="F19" s="109"/>
      <c r="G19" s="110"/>
      <c r="H19" s="111"/>
      <c r="I19" s="110"/>
      <c r="J19" s="111"/>
      <c r="K19" s="112"/>
      <c r="L19" s="111"/>
      <c r="M19" s="112"/>
      <c r="N19" s="66"/>
      <c r="O19" s="83"/>
      <c r="P19" s="83"/>
      <c r="Q19" s="66"/>
      <c r="R19" s="66"/>
      <c r="S19" s="66"/>
      <c r="T19" s="66"/>
      <c r="U19" s="66"/>
      <c r="V19" s="706"/>
      <c r="W19" s="706"/>
      <c r="X19" s="706"/>
      <c r="Y19" s="706"/>
      <c r="Z19" s="706"/>
      <c r="AA19" s="706"/>
      <c r="AB19" s="61"/>
    </row>
    <row r="20" spans="1:28" x14ac:dyDescent="0.2">
      <c r="A20" s="61"/>
      <c r="B20" s="64"/>
      <c r="C20" s="64"/>
      <c r="D20" s="67"/>
      <c r="E20" s="61"/>
      <c r="F20" s="102" t="s">
        <v>513</v>
      </c>
      <c r="G20" s="103"/>
      <c r="H20" s="103"/>
      <c r="I20" s="103"/>
      <c r="J20" s="103"/>
      <c r="K20" s="104"/>
      <c r="L20" s="108"/>
      <c r="M20" s="108"/>
      <c r="N20" s="66"/>
      <c r="O20" s="708" t="s">
        <v>514</v>
      </c>
      <c r="P20" s="707"/>
      <c r="Q20" s="707"/>
      <c r="R20" s="707"/>
      <c r="S20" s="707"/>
      <c r="T20" s="707"/>
      <c r="U20" s="61"/>
      <c r="V20" s="707" t="s">
        <v>346</v>
      </c>
      <c r="W20" s="707"/>
      <c r="X20" s="707"/>
      <c r="Y20" s="707"/>
      <c r="Z20" s="707"/>
      <c r="AA20" s="707"/>
      <c r="AB20" s="61"/>
    </row>
    <row r="21" spans="1:28" ht="13.5" thickBot="1" x14ac:dyDescent="0.25">
      <c r="A21" s="61"/>
      <c r="B21" s="64"/>
      <c r="C21" s="64"/>
      <c r="D21" s="67"/>
      <c r="E21" s="61"/>
      <c r="F21" s="105"/>
      <c r="G21" s="106" t="s">
        <v>515</v>
      </c>
      <c r="H21" s="106"/>
      <c r="I21" s="106"/>
      <c r="J21" s="106"/>
      <c r="K21" s="107"/>
      <c r="L21" s="108"/>
      <c r="M21" s="108"/>
      <c r="N21" s="61"/>
      <c r="O21" s="708" t="s">
        <v>516</v>
      </c>
      <c r="P21" s="707"/>
      <c r="Q21" s="707"/>
      <c r="R21" s="707"/>
      <c r="S21" s="707"/>
      <c r="T21" s="707"/>
      <c r="U21" s="61"/>
      <c r="V21" s="84" t="s">
        <v>512</v>
      </c>
      <c r="W21" s="84"/>
      <c r="X21" s="84"/>
      <c r="Y21" s="84"/>
      <c r="Z21" s="84"/>
      <c r="AA21" s="84"/>
      <c r="AB21" s="61"/>
    </row>
    <row r="22" spans="1:28" ht="12.75" customHeight="1" x14ac:dyDescent="0.2">
      <c r="A22" s="61"/>
      <c r="B22" s="64"/>
      <c r="C22" s="64"/>
      <c r="D22" s="85"/>
      <c r="E22" s="61"/>
      <c r="F22" s="669">
        <f>Handelingsplan!F32</f>
        <v>0</v>
      </c>
      <c r="G22" s="670"/>
      <c r="H22" s="675">
        <f>Handelingsplan!F33</f>
        <v>0</v>
      </c>
      <c r="I22" s="698"/>
      <c r="J22" s="675">
        <f>Handelingsplan!F34</f>
        <v>0</v>
      </c>
      <c r="K22" s="676"/>
      <c r="L22" s="101"/>
      <c r="M22" s="101"/>
      <c r="N22" s="86"/>
      <c r="O22" s="697" t="s">
        <v>237</v>
      </c>
      <c r="P22" s="697"/>
      <c r="Q22" s="697">
        <f>Handelingsplan!F38</f>
        <v>0</v>
      </c>
      <c r="R22" s="672"/>
      <c r="S22" s="697">
        <f>Handelingsplan!F39</f>
        <v>0</v>
      </c>
      <c r="T22" s="672"/>
      <c r="U22" s="61"/>
      <c r="V22" s="691">
        <f>Handelingsplan!F42</f>
        <v>0</v>
      </c>
      <c r="W22" s="692"/>
      <c r="X22" s="683">
        <f>Handelingsplan!F43</f>
        <v>0</v>
      </c>
      <c r="Y22" s="684"/>
      <c r="Z22" s="683">
        <f>Handelingsplan!F44</f>
        <v>0</v>
      </c>
      <c r="AA22" s="684"/>
      <c r="AB22" s="61"/>
    </row>
    <row r="23" spans="1:28" x14ac:dyDescent="0.2">
      <c r="A23" s="61"/>
      <c r="B23" s="64"/>
      <c r="C23" s="64"/>
      <c r="D23" s="67"/>
      <c r="E23" s="61"/>
      <c r="F23" s="671"/>
      <c r="G23" s="672"/>
      <c r="H23" s="699"/>
      <c r="I23" s="698"/>
      <c r="J23" s="677"/>
      <c r="K23" s="676"/>
      <c r="L23" s="101"/>
      <c r="M23" s="101"/>
      <c r="N23" s="86"/>
      <c r="O23" s="697"/>
      <c r="P23" s="697"/>
      <c r="Q23" s="672"/>
      <c r="R23" s="672"/>
      <c r="S23" s="672"/>
      <c r="T23" s="672"/>
      <c r="U23" s="61"/>
      <c r="V23" s="693"/>
      <c r="W23" s="694"/>
      <c r="X23" s="685"/>
      <c r="Y23" s="686"/>
      <c r="Z23" s="685"/>
      <c r="AA23" s="686"/>
      <c r="AB23" s="61"/>
    </row>
    <row r="24" spans="1:28" x14ac:dyDescent="0.2">
      <c r="A24" s="61"/>
      <c r="B24" s="64"/>
      <c r="C24" s="64"/>
      <c r="D24" s="67"/>
      <c r="E24" s="61"/>
      <c r="F24" s="671"/>
      <c r="G24" s="672"/>
      <c r="H24" s="699"/>
      <c r="I24" s="698"/>
      <c r="J24" s="677"/>
      <c r="K24" s="676"/>
      <c r="L24" s="101"/>
      <c r="M24" s="101"/>
      <c r="N24" s="86"/>
      <c r="O24" s="697"/>
      <c r="P24" s="697"/>
      <c r="Q24" s="672"/>
      <c r="R24" s="672"/>
      <c r="S24" s="672"/>
      <c r="T24" s="672"/>
      <c r="U24" s="61"/>
      <c r="V24" s="693"/>
      <c r="W24" s="694"/>
      <c r="X24" s="685"/>
      <c r="Y24" s="686"/>
      <c r="Z24" s="685"/>
      <c r="AA24" s="686"/>
      <c r="AB24" s="61"/>
    </row>
    <row r="25" spans="1:28" x14ac:dyDescent="0.2">
      <c r="A25" s="61"/>
      <c r="B25" s="64"/>
      <c r="C25" s="64"/>
      <c r="D25" s="67"/>
      <c r="E25" s="61"/>
      <c r="F25" s="671"/>
      <c r="G25" s="672"/>
      <c r="H25" s="699"/>
      <c r="I25" s="698"/>
      <c r="J25" s="677"/>
      <c r="K25" s="676"/>
      <c r="L25" s="101"/>
      <c r="M25" s="101"/>
      <c r="N25" s="86"/>
      <c r="O25" s="697"/>
      <c r="P25" s="697"/>
      <c r="Q25" s="672"/>
      <c r="R25" s="672"/>
      <c r="S25" s="672"/>
      <c r="T25" s="672"/>
      <c r="U25" s="61"/>
      <c r="V25" s="693"/>
      <c r="W25" s="694"/>
      <c r="X25" s="685"/>
      <c r="Y25" s="686"/>
      <c r="Z25" s="685"/>
      <c r="AA25" s="686"/>
      <c r="AB25" s="61"/>
    </row>
    <row r="26" spans="1:28" x14ac:dyDescent="0.2">
      <c r="A26" s="61"/>
      <c r="B26" s="64"/>
      <c r="C26" s="64"/>
      <c r="D26" s="67"/>
      <c r="E26" s="61"/>
      <c r="F26" s="671"/>
      <c r="G26" s="672"/>
      <c r="H26" s="699"/>
      <c r="I26" s="698"/>
      <c r="J26" s="677"/>
      <c r="K26" s="676"/>
      <c r="L26" s="101"/>
      <c r="M26" s="101"/>
      <c r="N26" s="86"/>
      <c r="O26" s="697"/>
      <c r="P26" s="697"/>
      <c r="Q26" s="672"/>
      <c r="R26" s="672"/>
      <c r="S26" s="672"/>
      <c r="T26" s="672"/>
      <c r="U26" s="61"/>
      <c r="V26" s="693"/>
      <c r="W26" s="694"/>
      <c r="X26" s="685"/>
      <c r="Y26" s="686"/>
      <c r="Z26" s="685"/>
      <c r="AA26" s="686"/>
      <c r="AB26" s="61"/>
    </row>
    <row r="27" spans="1:28" x14ac:dyDescent="0.2">
      <c r="A27" s="61"/>
      <c r="B27" s="64"/>
      <c r="C27" s="64"/>
      <c r="D27" s="67"/>
      <c r="E27" s="61"/>
      <c r="F27" s="671"/>
      <c r="G27" s="672"/>
      <c r="H27" s="699"/>
      <c r="I27" s="698"/>
      <c r="J27" s="677"/>
      <c r="K27" s="676"/>
      <c r="L27" s="101"/>
      <c r="M27" s="101"/>
      <c r="N27" s="86"/>
      <c r="O27" s="697"/>
      <c r="P27" s="697"/>
      <c r="Q27" s="672"/>
      <c r="R27" s="672"/>
      <c r="S27" s="672"/>
      <c r="T27" s="672"/>
      <c r="U27" s="61"/>
      <c r="V27" s="693"/>
      <c r="W27" s="694"/>
      <c r="X27" s="685"/>
      <c r="Y27" s="686"/>
      <c r="Z27" s="685"/>
      <c r="AA27" s="686"/>
      <c r="AB27" s="61"/>
    </row>
    <row r="28" spans="1:28" x14ac:dyDescent="0.2">
      <c r="A28" s="61"/>
      <c r="B28" s="64"/>
      <c r="C28" s="64"/>
      <c r="D28" s="67"/>
      <c r="E28" s="61"/>
      <c r="F28" s="671"/>
      <c r="G28" s="672"/>
      <c r="H28" s="699"/>
      <c r="I28" s="698"/>
      <c r="J28" s="677"/>
      <c r="K28" s="676"/>
      <c r="L28" s="101"/>
      <c r="M28" s="101"/>
      <c r="N28" s="86"/>
      <c r="O28" s="697"/>
      <c r="P28" s="697"/>
      <c r="Q28" s="672"/>
      <c r="R28" s="672"/>
      <c r="S28" s="672"/>
      <c r="T28" s="672"/>
      <c r="U28" s="61"/>
      <c r="V28" s="693"/>
      <c r="W28" s="694"/>
      <c r="X28" s="685"/>
      <c r="Y28" s="686"/>
      <c r="Z28" s="685"/>
      <c r="AA28" s="686"/>
      <c r="AB28" s="61"/>
    </row>
    <row r="29" spans="1:28" x14ac:dyDescent="0.2">
      <c r="A29" s="61"/>
      <c r="B29" s="64"/>
      <c r="C29" s="64"/>
      <c r="D29" s="67"/>
      <c r="E29" s="61"/>
      <c r="F29" s="671"/>
      <c r="G29" s="672"/>
      <c r="H29" s="699"/>
      <c r="I29" s="698"/>
      <c r="J29" s="677"/>
      <c r="K29" s="676"/>
      <c r="L29" s="101"/>
      <c r="M29" s="101"/>
      <c r="N29" s="86"/>
      <c r="O29" s="697"/>
      <c r="P29" s="697"/>
      <c r="Q29" s="672"/>
      <c r="R29" s="672"/>
      <c r="S29" s="672"/>
      <c r="T29" s="672"/>
      <c r="U29" s="61"/>
      <c r="V29" s="693"/>
      <c r="W29" s="694"/>
      <c r="X29" s="685"/>
      <c r="Y29" s="686"/>
      <c r="Z29" s="685"/>
      <c r="AA29" s="686"/>
      <c r="AB29" s="61"/>
    </row>
    <row r="30" spans="1:28" x14ac:dyDescent="0.2">
      <c r="A30" s="61"/>
      <c r="B30" s="64"/>
      <c r="C30" s="64"/>
      <c r="D30" s="67"/>
      <c r="E30" s="61"/>
      <c r="F30" s="671"/>
      <c r="G30" s="672"/>
      <c r="H30" s="699"/>
      <c r="I30" s="698"/>
      <c r="J30" s="677"/>
      <c r="K30" s="676"/>
      <c r="L30" s="101"/>
      <c r="M30" s="101"/>
      <c r="N30" s="86"/>
      <c r="O30" s="697"/>
      <c r="P30" s="697"/>
      <c r="Q30" s="672"/>
      <c r="R30" s="672"/>
      <c r="S30" s="672"/>
      <c r="T30" s="672"/>
      <c r="U30" s="61"/>
      <c r="V30" s="693"/>
      <c r="W30" s="694"/>
      <c r="X30" s="685"/>
      <c r="Y30" s="686"/>
      <c r="Z30" s="685"/>
      <c r="AA30" s="686"/>
      <c r="AB30" s="61"/>
    </row>
    <row r="31" spans="1:28" x14ac:dyDescent="0.2">
      <c r="A31" s="61"/>
      <c r="B31" s="64"/>
      <c r="C31" s="64"/>
      <c r="D31" s="67"/>
      <c r="E31" s="61"/>
      <c r="F31" s="671"/>
      <c r="G31" s="672"/>
      <c r="H31" s="699"/>
      <c r="I31" s="698"/>
      <c r="J31" s="677"/>
      <c r="K31" s="676"/>
      <c r="L31" s="101"/>
      <c r="M31" s="101"/>
      <c r="N31" s="86"/>
      <c r="O31" s="697"/>
      <c r="P31" s="697"/>
      <c r="Q31" s="672"/>
      <c r="R31" s="672"/>
      <c r="S31" s="672"/>
      <c r="T31" s="672"/>
      <c r="U31" s="61"/>
      <c r="V31" s="693"/>
      <c r="W31" s="694"/>
      <c r="X31" s="685"/>
      <c r="Y31" s="686"/>
      <c r="Z31" s="685"/>
      <c r="AA31" s="686"/>
      <c r="AB31" s="61"/>
    </row>
    <row r="32" spans="1:28" x14ac:dyDescent="0.2">
      <c r="A32" s="61"/>
      <c r="B32" s="64"/>
      <c r="C32" s="64"/>
      <c r="D32" s="67"/>
      <c r="E32" s="61"/>
      <c r="F32" s="671"/>
      <c r="G32" s="672"/>
      <c r="H32" s="699"/>
      <c r="I32" s="698"/>
      <c r="J32" s="677"/>
      <c r="K32" s="676"/>
      <c r="L32" s="101"/>
      <c r="M32" s="101"/>
      <c r="N32" s="86"/>
      <c r="O32" s="697"/>
      <c r="P32" s="697"/>
      <c r="Q32" s="672"/>
      <c r="R32" s="672"/>
      <c r="S32" s="672"/>
      <c r="T32" s="672"/>
      <c r="U32" s="61"/>
      <c r="V32" s="693"/>
      <c r="W32" s="694"/>
      <c r="X32" s="685"/>
      <c r="Y32" s="686"/>
      <c r="Z32" s="685"/>
      <c r="AA32" s="686"/>
      <c r="AB32" s="61"/>
    </row>
    <row r="33" spans="1:28" ht="12.75" customHeight="1" x14ac:dyDescent="0.2">
      <c r="A33" s="61"/>
      <c r="B33" s="64"/>
      <c r="C33" s="64"/>
      <c r="D33" s="67"/>
      <c r="E33" s="61"/>
      <c r="F33" s="671"/>
      <c r="G33" s="672"/>
      <c r="H33" s="699"/>
      <c r="I33" s="698"/>
      <c r="J33" s="677"/>
      <c r="K33" s="676"/>
      <c r="L33" s="101"/>
      <c r="M33" s="101"/>
      <c r="N33" s="86"/>
      <c r="O33" s="697"/>
      <c r="P33" s="697"/>
      <c r="Q33" s="672"/>
      <c r="R33" s="672"/>
      <c r="S33" s="672"/>
      <c r="T33" s="672"/>
      <c r="U33" s="61"/>
      <c r="V33" s="693"/>
      <c r="W33" s="694"/>
      <c r="X33" s="685"/>
      <c r="Y33" s="686"/>
      <c r="Z33" s="685"/>
      <c r="AA33" s="686"/>
      <c r="AB33" s="61"/>
    </row>
    <row r="34" spans="1:28" x14ac:dyDescent="0.2">
      <c r="A34" s="61"/>
      <c r="B34" s="64"/>
      <c r="C34" s="64"/>
      <c r="D34" s="85"/>
      <c r="E34" s="61"/>
      <c r="F34" s="671"/>
      <c r="G34" s="672"/>
      <c r="H34" s="699"/>
      <c r="I34" s="698"/>
      <c r="J34" s="677"/>
      <c r="K34" s="676"/>
      <c r="L34" s="101"/>
      <c r="M34" s="101"/>
      <c r="N34" s="86"/>
      <c r="O34" s="697"/>
      <c r="P34" s="697"/>
      <c r="Q34" s="672"/>
      <c r="R34" s="672"/>
      <c r="S34" s="672"/>
      <c r="T34" s="672"/>
      <c r="U34" s="61"/>
      <c r="V34" s="693"/>
      <c r="W34" s="694"/>
      <c r="X34" s="685"/>
      <c r="Y34" s="686"/>
      <c r="Z34" s="685"/>
      <c r="AA34" s="686"/>
      <c r="AB34" s="61"/>
    </row>
    <row r="35" spans="1:28" x14ac:dyDescent="0.2">
      <c r="A35" s="61"/>
      <c r="B35" s="64"/>
      <c r="C35" s="64"/>
      <c r="D35" s="67"/>
      <c r="E35" s="61"/>
      <c r="F35" s="671"/>
      <c r="G35" s="672"/>
      <c r="H35" s="699"/>
      <c r="I35" s="698"/>
      <c r="J35" s="677"/>
      <c r="K35" s="676"/>
      <c r="L35" s="101"/>
      <c r="M35" s="101"/>
      <c r="N35" s="86"/>
      <c r="O35" s="697"/>
      <c r="P35" s="697"/>
      <c r="Q35" s="672"/>
      <c r="R35" s="672"/>
      <c r="S35" s="672"/>
      <c r="T35" s="672"/>
      <c r="U35" s="61"/>
      <c r="V35" s="693"/>
      <c r="W35" s="694"/>
      <c r="X35" s="685"/>
      <c r="Y35" s="686"/>
      <c r="Z35" s="685"/>
      <c r="AA35" s="686"/>
      <c r="AB35" s="61"/>
    </row>
    <row r="36" spans="1:28" ht="12.75" customHeight="1" x14ac:dyDescent="0.2">
      <c r="A36" s="61"/>
      <c r="B36" s="64"/>
      <c r="C36" s="64"/>
      <c r="D36" s="67"/>
      <c r="E36" s="61"/>
      <c r="F36" s="671"/>
      <c r="G36" s="672"/>
      <c r="H36" s="699"/>
      <c r="I36" s="698"/>
      <c r="J36" s="677"/>
      <c r="K36" s="676"/>
      <c r="L36" s="101"/>
      <c r="M36" s="101"/>
      <c r="N36" s="86"/>
      <c r="O36" s="697"/>
      <c r="P36" s="697"/>
      <c r="Q36" s="672"/>
      <c r="R36" s="672"/>
      <c r="S36" s="672"/>
      <c r="T36" s="672"/>
      <c r="U36" s="61"/>
      <c r="V36" s="693"/>
      <c r="W36" s="694"/>
      <c r="X36" s="685"/>
      <c r="Y36" s="686"/>
      <c r="Z36" s="685"/>
      <c r="AA36" s="686"/>
      <c r="AB36" s="61"/>
    </row>
    <row r="37" spans="1:28" x14ac:dyDescent="0.2">
      <c r="A37" s="61"/>
      <c r="B37" s="64"/>
      <c r="C37" s="64"/>
      <c r="D37" s="67"/>
      <c r="E37" s="61"/>
      <c r="F37" s="671"/>
      <c r="G37" s="672"/>
      <c r="H37" s="699"/>
      <c r="I37" s="698"/>
      <c r="J37" s="677"/>
      <c r="K37" s="676"/>
      <c r="L37" s="101"/>
      <c r="M37" s="101"/>
      <c r="N37" s="86"/>
      <c r="O37" s="697"/>
      <c r="P37" s="697"/>
      <c r="Q37" s="672"/>
      <c r="R37" s="672"/>
      <c r="S37" s="672"/>
      <c r="T37" s="672"/>
      <c r="U37" s="61"/>
      <c r="V37" s="693"/>
      <c r="W37" s="694"/>
      <c r="X37" s="685"/>
      <c r="Y37" s="686"/>
      <c r="Z37" s="685"/>
      <c r="AA37" s="686"/>
      <c r="AB37" s="61"/>
    </row>
    <row r="38" spans="1:28" x14ac:dyDescent="0.2">
      <c r="A38" s="61"/>
      <c r="B38" s="64"/>
      <c r="C38" s="64"/>
      <c r="D38" s="67"/>
      <c r="E38" s="61"/>
      <c r="F38" s="671"/>
      <c r="G38" s="672"/>
      <c r="H38" s="699"/>
      <c r="I38" s="698"/>
      <c r="J38" s="677"/>
      <c r="K38" s="676"/>
      <c r="L38" s="101"/>
      <c r="M38" s="101"/>
      <c r="N38" s="86"/>
      <c r="O38" s="697"/>
      <c r="P38" s="697"/>
      <c r="Q38" s="672"/>
      <c r="R38" s="672"/>
      <c r="S38" s="672"/>
      <c r="T38" s="672"/>
      <c r="U38" s="61"/>
      <c r="V38" s="693"/>
      <c r="W38" s="694"/>
      <c r="X38" s="685"/>
      <c r="Y38" s="686"/>
      <c r="Z38" s="685"/>
      <c r="AA38" s="686"/>
      <c r="AB38" s="61"/>
    </row>
    <row r="39" spans="1:28" x14ac:dyDescent="0.2">
      <c r="A39" s="61"/>
      <c r="B39" s="64"/>
      <c r="C39" s="64"/>
      <c r="D39" s="67"/>
      <c r="E39" s="61"/>
      <c r="F39" s="671"/>
      <c r="G39" s="672"/>
      <c r="H39" s="699"/>
      <c r="I39" s="698"/>
      <c r="J39" s="677"/>
      <c r="K39" s="676"/>
      <c r="L39" s="101"/>
      <c r="M39" s="101"/>
      <c r="N39" s="86"/>
      <c r="O39" s="697"/>
      <c r="P39" s="697"/>
      <c r="Q39" s="672"/>
      <c r="R39" s="672"/>
      <c r="S39" s="672"/>
      <c r="T39" s="672"/>
      <c r="U39" s="61"/>
      <c r="V39" s="693"/>
      <c r="W39" s="694"/>
      <c r="X39" s="685"/>
      <c r="Y39" s="686"/>
      <c r="Z39" s="685"/>
      <c r="AA39" s="686"/>
      <c r="AB39" s="61"/>
    </row>
    <row r="40" spans="1:28" x14ac:dyDescent="0.2">
      <c r="A40" s="61"/>
      <c r="B40" s="64"/>
      <c r="C40" s="64"/>
      <c r="D40" s="67"/>
      <c r="E40" s="61"/>
      <c r="F40" s="671"/>
      <c r="G40" s="672"/>
      <c r="H40" s="699"/>
      <c r="I40" s="698"/>
      <c r="J40" s="677"/>
      <c r="K40" s="676"/>
      <c r="L40" s="101"/>
      <c r="M40" s="101"/>
      <c r="N40" s="86"/>
      <c r="O40" s="697"/>
      <c r="P40" s="697"/>
      <c r="Q40" s="672"/>
      <c r="R40" s="672"/>
      <c r="S40" s="672"/>
      <c r="T40" s="672"/>
      <c r="U40" s="61"/>
      <c r="V40" s="693"/>
      <c r="W40" s="694"/>
      <c r="X40" s="685"/>
      <c r="Y40" s="686"/>
      <c r="Z40" s="685"/>
      <c r="AA40" s="686"/>
      <c r="AB40" s="61"/>
    </row>
    <row r="41" spans="1:28" ht="13.5" thickBot="1" x14ac:dyDescent="0.25">
      <c r="A41" s="61"/>
      <c r="B41" s="64"/>
      <c r="C41" s="64"/>
      <c r="D41" s="67"/>
      <c r="E41" s="61"/>
      <c r="F41" s="673"/>
      <c r="G41" s="674"/>
      <c r="H41" s="700"/>
      <c r="I41" s="701"/>
      <c r="J41" s="678"/>
      <c r="K41" s="679"/>
      <c r="L41" s="101"/>
      <c r="M41" s="101"/>
      <c r="N41" s="86"/>
      <c r="O41" s="697"/>
      <c r="P41" s="697"/>
      <c r="Q41" s="672"/>
      <c r="R41" s="672"/>
      <c r="S41" s="672"/>
      <c r="T41" s="672"/>
      <c r="U41" s="61"/>
      <c r="V41" s="695"/>
      <c r="W41" s="696"/>
      <c r="X41" s="687"/>
      <c r="Y41" s="688"/>
      <c r="Z41" s="687"/>
      <c r="AA41" s="688"/>
      <c r="AB41" s="61"/>
    </row>
    <row r="42" spans="1:28" x14ac:dyDescent="0.2">
      <c r="A42" s="61"/>
      <c r="B42" s="64"/>
      <c r="C42" s="64"/>
      <c r="D42" s="67"/>
      <c r="E42" s="61"/>
      <c r="F42" s="86"/>
      <c r="G42" s="86"/>
      <c r="H42" s="86"/>
      <c r="I42" s="86"/>
      <c r="J42" s="87"/>
      <c r="K42" s="87"/>
      <c r="L42" s="87"/>
      <c r="M42" s="87"/>
      <c r="N42" s="86"/>
      <c r="O42" s="86"/>
      <c r="P42" s="86"/>
      <c r="Q42" s="86"/>
      <c r="R42" s="86"/>
      <c r="S42" s="86"/>
      <c r="T42" s="86"/>
      <c r="U42" s="61"/>
      <c r="V42" s="63"/>
      <c r="W42" s="63"/>
      <c r="X42" s="63"/>
      <c r="Y42" s="63"/>
      <c r="Z42" s="63"/>
      <c r="AA42" s="63"/>
      <c r="AB42" s="61"/>
    </row>
    <row r="43" spans="1:28" x14ac:dyDescent="0.2">
      <c r="A43" s="61"/>
      <c r="B43" s="64"/>
      <c r="C43" s="64"/>
      <c r="D43" s="67"/>
      <c r="E43" s="61"/>
      <c r="F43" s="86"/>
      <c r="G43" s="86"/>
      <c r="H43" s="86"/>
      <c r="I43" s="86"/>
      <c r="J43" s="87"/>
      <c r="K43" s="87"/>
      <c r="L43" s="87"/>
      <c r="M43" s="87"/>
      <c r="N43" s="86"/>
      <c r="O43" s="86"/>
      <c r="P43" s="86"/>
      <c r="Q43" s="86"/>
      <c r="R43" s="86"/>
      <c r="S43" s="86"/>
      <c r="T43" s="86"/>
      <c r="U43" s="61"/>
      <c r="V43" s="63"/>
      <c r="W43" s="63"/>
      <c r="X43" s="63"/>
      <c r="Y43" s="63"/>
      <c r="Z43" s="63"/>
      <c r="AA43" s="63"/>
      <c r="AB43" s="61"/>
    </row>
    <row r="44" spans="1:28" x14ac:dyDescent="0.2">
      <c r="A44" s="61"/>
      <c r="B44" s="64"/>
      <c r="C44" s="64"/>
      <c r="D44" s="67"/>
      <c r="E44" s="61"/>
      <c r="F44" s="61"/>
      <c r="G44" s="61"/>
      <c r="H44" s="61"/>
      <c r="I44" s="61"/>
      <c r="J44" s="61"/>
      <c r="K44" s="61"/>
      <c r="L44" s="61"/>
      <c r="M44" s="61"/>
      <c r="N44" s="66"/>
      <c r="O44" s="61"/>
      <c r="P44" s="61"/>
      <c r="Q44" s="61"/>
      <c r="R44" s="61"/>
      <c r="S44" s="88"/>
      <c r="T44" s="61"/>
      <c r="U44" s="61"/>
      <c r="V44" s="61"/>
      <c r="W44" s="61"/>
      <c r="X44" s="61"/>
      <c r="Y44" s="61"/>
      <c r="Z44" s="61"/>
      <c r="AA44" s="61"/>
      <c r="AB44" s="61"/>
    </row>
    <row r="45" spans="1:28" x14ac:dyDescent="0.2">
      <c r="A45" s="61"/>
      <c r="B45" s="64"/>
      <c r="C45" s="64"/>
      <c r="D45" s="67"/>
      <c r="E45" s="61"/>
      <c r="F45" s="61"/>
      <c r="G45" s="61"/>
      <c r="H45" s="61"/>
      <c r="I45" s="61"/>
      <c r="J45" s="61"/>
      <c r="K45" s="61"/>
      <c r="L45" s="61"/>
      <c r="M45" s="61"/>
      <c r="N45" s="61"/>
      <c r="O45" s="61"/>
      <c r="P45" s="61"/>
      <c r="Q45" s="61"/>
      <c r="R45" s="61"/>
      <c r="S45" s="61"/>
      <c r="T45" s="61"/>
      <c r="U45" s="61"/>
      <c r="V45" s="61"/>
      <c r="W45" s="61"/>
      <c r="X45" s="61"/>
      <c r="Y45" s="682" t="s">
        <v>649</v>
      </c>
      <c r="Z45" s="682"/>
      <c r="AA45" s="682"/>
      <c r="AB45" s="61"/>
    </row>
    <row r="46" spans="1:28" x14ac:dyDescent="0.2">
      <c r="A46" s="61"/>
      <c r="B46" s="64"/>
      <c r="C46" s="64"/>
      <c r="D46" s="67"/>
      <c r="E46" s="61"/>
      <c r="F46" s="61"/>
      <c r="G46" s="61"/>
      <c r="H46" s="61"/>
      <c r="I46" s="61"/>
      <c r="J46" s="61"/>
      <c r="K46" s="61"/>
      <c r="L46" s="61"/>
      <c r="M46" s="61"/>
      <c r="N46" s="61"/>
      <c r="O46" s="61"/>
      <c r="P46" s="61"/>
      <c r="Q46" s="61"/>
      <c r="R46" s="61"/>
      <c r="S46" s="61"/>
      <c r="T46" s="61"/>
      <c r="U46" s="61"/>
      <c r="V46" s="61"/>
      <c r="W46" s="61"/>
      <c r="X46" s="61"/>
      <c r="Y46" s="682" t="s">
        <v>273</v>
      </c>
      <c r="Z46" s="682"/>
      <c r="AA46" s="682"/>
      <c r="AB46" s="61"/>
    </row>
    <row r="47" spans="1:28" x14ac:dyDescent="0.2">
      <c r="A47" s="61"/>
      <c r="B47" s="64"/>
      <c r="C47" s="64"/>
      <c r="D47" s="85"/>
      <c r="E47" s="61"/>
      <c r="F47" s="61"/>
      <c r="G47" s="61"/>
      <c r="H47" s="61"/>
      <c r="I47" s="61"/>
      <c r="J47" s="61"/>
      <c r="K47" s="61"/>
      <c r="L47" s="61"/>
      <c r="M47" s="61"/>
      <c r="N47" s="61"/>
      <c r="O47" s="61"/>
      <c r="P47" s="61"/>
      <c r="Q47" s="61"/>
      <c r="R47" s="61"/>
      <c r="S47" s="61"/>
      <c r="T47" s="61"/>
      <c r="U47" s="61"/>
      <c r="V47" s="61"/>
      <c r="W47" s="61"/>
      <c r="X47" s="61"/>
      <c r="Y47" s="682" t="s">
        <v>274</v>
      </c>
      <c r="Z47" s="682"/>
      <c r="AA47" s="682"/>
      <c r="AB47" s="61"/>
    </row>
    <row r="48" spans="1:28" x14ac:dyDescent="0.2">
      <c r="A48" s="61"/>
      <c r="B48" s="64"/>
      <c r="C48" s="64"/>
      <c r="D48" s="85"/>
      <c r="E48" s="61"/>
      <c r="F48" s="61"/>
      <c r="G48" s="61"/>
      <c r="H48" s="61"/>
      <c r="I48" s="61"/>
      <c r="J48" s="61"/>
      <c r="K48" s="61"/>
      <c r="L48" s="61"/>
      <c r="M48" s="61"/>
      <c r="N48" s="61"/>
      <c r="O48" s="61"/>
      <c r="P48" s="61"/>
      <c r="Q48" s="61"/>
      <c r="R48" s="61"/>
      <c r="S48" s="61"/>
      <c r="T48" s="61"/>
      <c r="U48" s="61"/>
      <c r="V48" s="682" t="s">
        <v>159</v>
      </c>
      <c r="W48" s="682"/>
      <c r="X48" s="682"/>
      <c r="Y48" s="682"/>
      <c r="Z48" s="682"/>
      <c r="AA48" s="682"/>
      <c r="AB48" s="61"/>
    </row>
    <row r="49" spans="2:4" hidden="1" x14ac:dyDescent="0.2">
      <c r="B49" s="1"/>
      <c r="C49" s="1"/>
      <c r="D49" s="2"/>
    </row>
    <row r="50" spans="2:4" hidden="1" x14ac:dyDescent="0.2">
      <c r="B50" s="1"/>
      <c r="C50" s="1"/>
      <c r="D50" s="2"/>
    </row>
    <row r="51" spans="2:4" hidden="1" x14ac:dyDescent="0.2">
      <c r="B51" s="1"/>
      <c r="C51" s="1"/>
      <c r="D51" s="2"/>
    </row>
    <row r="52" spans="2:4" hidden="1" x14ac:dyDescent="0.2">
      <c r="B52" s="1"/>
      <c r="C52" s="1"/>
      <c r="D52" s="2"/>
    </row>
    <row r="53" spans="2:4" hidden="1" x14ac:dyDescent="0.2">
      <c r="B53" s="1"/>
      <c r="C53" s="1"/>
      <c r="D53" s="2"/>
    </row>
    <row r="54" spans="2:4" hidden="1" x14ac:dyDescent="0.2">
      <c r="B54" s="1"/>
      <c r="C54" s="1"/>
      <c r="D54" s="2"/>
    </row>
    <row r="55" spans="2:4" hidden="1" x14ac:dyDescent="0.2">
      <c r="B55" s="1"/>
      <c r="C55" s="1"/>
      <c r="D55" s="2"/>
    </row>
    <row r="56" spans="2:4" hidden="1" x14ac:dyDescent="0.2">
      <c r="B56" s="1"/>
      <c r="C56" s="1"/>
      <c r="D56" s="2"/>
    </row>
    <row r="57" spans="2:4" hidden="1" x14ac:dyDescent="0.2">
      <c r="B57" s="1"/>
      <c r="C57" s="1"/>
      <c r="D57" s="2"/>
    </row>
    <row r="58" spans="2:4" hidden="1" x14ac:dyDescent="0.2">
      <c r="B58" s="1"/>
      <c r="C58" s="1"/>
      <c r="D58" s="2"/>
    </row>
    <row r="59" spans="2:4" hidden="1" x14ac:dyDescent="0.2">
      <c r="B59" s="1"/>
      <c r="C59" s="1"/>
      <c r="D59" s="2"/>
    </row>
    <row r="60" spans="2:4" hidden="1" x14ac:dyDescent="0.2">
      <c r="B60" s="1"/>
      <c r="C60" s="1"/>
      <c r="D60" s="2"/>
    </row>
    <row r="61" spans="2:4" hidden="1" x14ac:dyDescent="0.2">
      <c r="B61" s="1"/>
      <c r="C61" s="1"/>
      <c r="D61" s="2"/>
    </row>
    <row r="62" spans="2:4" hidden="1" x14ac:dyDescent="0.2">
      <c r="B62" s="1"/>
      <c r="C62" s="1"/>
      <c r="D62" s="2"/>
    </row>
    <row r="63" spans="2:4" hidden="1" x14ac:dyDescent="0.2">
      <c r="B63" s="1"/>
      <c r="C63" s="1"/>
      <c r="D63" s="2"/>
    </row>
    <row r="64" spans="2:4" hidden="1" x14ac:dyDescent="0.2">
      <c r="B64" s="1"/>
      <c r="C64" s="1"/>
      <c r="D64" s="2"/>
    </row>
    <row r="65" spans="2:4" hidden="1" x14ac:dyDescent="0.2">
      <c r="B65" s="1"/>
      <c r="C65" s="1"/>
      <c r="D65" s="2"/>
    </row>
    <row r="66" spans="2:4" hidden="1" x14ac:dyDescent="0.2">
      <c r="B66" s="1"/>
      <c r="C66" s="1"/>
      <c r="D66" s="2"/>
    </row>
    <row r="67" spans="2:4" hidden="1" x14ac:dyDescent="0.2">
      <c r="B67" s="1"/>
      <c r="C67" s="1"/>
      <c r="D67" s="2"/>
    </row>
    <row r="68" spans="2:4" hidden="1" x14ac:dyDescent="0.2">
      <c r="B68" s="1"/>
      <c r="C68" s="1"/>
      <c r="D68" s="2"/>
    </row>
    <row r="69" spans="2:4" hidden="1" x14ac:dyDescent="0.2">
      <c r="B69" s="1"/>
      <c r="C69" s="1"/>
      <c r="D69" s="2"/>
    </row>
    <row r="70" spans="2:4" hidden="1" x14ac:dyDescent="0.2">
      <c r="B70" s="1"/>
      <c r="C70" s="1"/>
      <c r="D70" s="2"/>
    </row>
    <row r="71" spans="2:4" hidden="1" x14ac:dyDescent="0.2">
      <c r="B71" s="1"/>
      <c r="C71" s="1"/>
      <c r="D71" s="2"/>
    </row>
    <row r="72" spans="2:4" hidden="1" x14ac:dyDescent="0.2">
      <c r="B72" s="1"/>
      <c r="C72" s="1"/>
      <c r="D72" s="2"/>
    </row>
    <row r="73" spans="2:4" hidden="1" x14ac:dyDescent="0.2">
      <c r="B73" s="1"/>
      <c r="C73" s="1"/>
      <c r="D73" s="2"/>
    </row>
    <row r="74" spans="2:4" hidden="1" x14ac:dyDescent="0.2">
      <c r="B74" s="1"/>
      <c r="C74" s="1"/>
      <c r="D74" s="2"/>
    </row>
    <row r="75" spans="2:4" hidden="1" x14ac:dyDescent="0.2">
      <c r="B75" s="1"/>
      <c r="C75" s="1"/>
      <c r="D75" s="2"/>
    </row>
    <row r="76" spans="2:4" hidden="1" x14ac:dyDescent="0.2">
      <c r="B76" s="1"/>
      <c r="C76" s="1"/>
      <c r="D76" s="2"/>
    </row>
    <row r="77" spans="2:4" hidden="1" x14ac:dyDescent="0.2">
      <c r="B77" s="1"/>
      <c r="C77" s="1"/>
      <c r="D77" s="2"/>
    </row>
    <row r="78" spans="2:4" hidden="1" x14ac:dyDescent="0.2">
      <c r="B78" s="1"/>
      <c r="C78" s="1"/>
      <c r="D78" s="2"/>
    </row>
    <row r="79" spans="2:4" hidden="1" x14ac:dyDescent="0.2">
      <c r="B79" s="1"/>
      <c r="C79" s="1"/>
      <c r="D79" s="2"/>
    </row>
    <row r="80" spans="2:4" hidden="1" x14ac:dyDescent="0.2">
      <c r="B80" s="1"/>
      <c r="C80" s="1"/>
      <c r="D80" s="2"/>
    </row>
    <row r="81" spans="2:4" hidden="1" x14ac:dyDescent="0.2">
      <c r="B81" s="1"/>
      <c r="C81" s="1"/>
      <c r="D81" s="2"/>
    </row>
    <row r="82" spans="2:4" hidden="1" x14ac:dyDescent="0.2">
      <c r="B82" s="1"/>
      <c r="C82" s="1"/>
      <c r="D82" s="2"/>
    </row>
    <row r="83" spans="2:4" hidden="1" x14ac:dyDescent="0.2">
      <c r="B83" s="1"/>
      <c r="C83" s="1"/>
      <c r="D83" s="2"/>
    </row>
    <row r="84" spans="2:4" hidden="1" x14ac:dyDescent="0.2">
      <c r="B84" s="1"/>
      <c r="C84" s="1"/>
      <c r="D84" s="2"/>
    </row>
    <row r="85" spans="2:4" hidden="1" x14ac:dyDescent="0.2">
      <c r="B85" s="1"/>
      <c r="C85" s="1"/>
      <c r="D85" s="2"/>
    </row>
    <row r="86" spans="2:4" hidden="1" x14ac:dyDescent="0.2">
      <c r="B86" s="1"/>
      <c r="C86" s="1"/>
      <c r="D86" s="2"/>
    </row>
    <row r="87" spans="2:4" hidden="1" x14ac:dyDescent="0.2">
      <c r="B87" s="1"/>
      <c r="C87" s="1"/>
      <c r="D87" s="2"/>
    </row>
    <row r="88" spans="2:4" hidden="1" x14ac:dyDescent="0.2">
      <c r="B88" s="1"/>
      <c r="C88" s="1"/>
      <c r="D88" s="2"/>
    </row>
    <row r="89" spans="2:4" hidden="1" x14ac:dyDescent="0.2">
      <c r="B89" s="1"/>
      <c r="C89" s="1"/>
      <c r="D89" s="2"/>
    </row>
    <row r="90" spans="2:4" hidden="1" x14ac:dyDescent="0.2">
      <c r="B90" s="1"/>
      <c r="C90" s="1"/>
      <c r="D90" s="2"/>
    </row>
    <row r="91" spans="2:4" hidden="1" x14ac:dyDescent="0.2">
      <c r="B91" s="1"/>
      <c r="C91" s="1"/>
      <c r="D91" s="2"/>
    </row>
    <row r="92" spans="2:4" hidden="1" x14ac:dyDescent="0.2">
      <c r="B92" s="1"/>
      <c r="C92" s="1"/>
      <c r="D92" s="2"/>
    </row>
    <row r="93" spans="2:4" hidden="1" x14ac:dyDescent="0.2">
      <c r="B93" s="1"/>
      <c r="C93" s="1"/>
      <c r="D93" s="2"/>
    </row>
    <row r="94" spans="2:4" hidden="1" x14ac:dyDescent="0.2">
      <c r="B94" s="1"/>
      <c r="C94" s="1"/>
      <c r="D94" s="2"/>
    </row>
    <row r="95" spans="2:4" hidden="1" x14ac:dyDescent="0.2">
      <c r="B95" s="1"/>
      <c r="C95" s="1"/>
      <c r="D95" s="2"/>
    </row>
    <row r="96" spans="2:4" hidden="1" x14ac:dyDescent="0.2">
      <c r="B96" s="1"/>
      <c r="C96" s="1"/>
      <c r="D96" s="2"/>
    </row>
    <row r="97" spans="2:4" hidden="1" x14ac:dyDescent="0.2">
      <c r="B97" s="1"/>
      <c r="C97" s="1"/>
      <c r="D97" s="2"/>
    </row>
    <row r="98" spans="2:4" hidden="1" x14ac:dyDescent="0.2">
      <c r="B98" s="1"/>
      <c r="C98" s="1"/>
      <c r="D98" s="2"/>
    </row>
    <row r="99" spans="2:4" hidden="1" x14ac:dyDescent="0.2">
      <c r="B99" s="1"/>
      <c r="C99" s="1"/>
      <c r="D99" s="2"/>
    </row>
    <row r="100" spans="2:4" hidden="1" x14ac:dyDescent="0.2">
      <c r="B100" s="1"/>
      <c r="C100" s="1"/>
      <c r="D100" s="2"/>
    </row>
    <row r="101" spans="2:4" hidden="1" x14ac:dyDescent="0.2">
      <c r="B101" s="1"/>
      <c r="C101" s="1"/>
      <c r="D101" s="2"/>
    </row>
    <row r="102" spans="2:4" hidden="1" x14ac:dyDescent="0.2">
      <c r="B102" s="1"/>
      <c r="C102" s="1"/>
      <c r="D102" s="2"/>
    </row>
    <row r="103" spans="2:4" hidden="1" x14ac:dyDescent="0.2">
      <c r="B103" s="1"/>
      <c r="C103" s="1"/>
      <c r="D103" s="2"/>
    </row>
    <row r="104" spans="2:4" hidden="1" x14ac:dyDescent="0.2">
      <c r="B104" s="1"/>
      <c r="C104" s="1"/>
      <c r="D104" s="2"/>
    </row>
    <row r="105" spans="2:4" hidden="1" x14ac:dyDescent="0.2">
      <c r="B105" s="1"/>
      <c r="C105" s="1"/>
      <c r="D105" s="2"/>
    </row>
    <row r="106" spans="2:4" hidden="1" x14ac:dyDescent="0.2">
      <c r="B106" s="1"/>
      <c r="C106" s="1"/>
      <c r="D106" s="2"/>
    </row>
    <row r="107" spans="2:4" hidden="1" x14ac:dyDescent="0.2">
      <c r="B107" s="1"/>
      <c r="C107" s="1"/>
      <c r="D107" s="2"/>
    </row>
    <row r="108" spans="2:4" hidden="1" x14ac:dyDescent="0.2">
      <c r="B108" s="1"/>
      <c r="C108" s="1"/>
      <c r="D108" s="2"/>
    </row>
    <row r="109" spans="2:4" hidden="1" x14ac:dyDescent="0.2">
      <c r="B109" s="1"/>
      <c r="C109" s="1"/>
      <c r="D109" s="2"/>
    </row>
    <row r="110" spans="2:4" hidden="1" x14ac:dyDescent="0.2">
      <c r="B110" s="1"/>
      <c r="C110" s="1"/>
      <c r="D110" s="2"/>
    </row>
    <row r="111" spans="2:4" hidden="1" x14ac:dyDescent="0.2">
      <c r="B111" s="1"/>
      <c r="C111" s="1"/>
      <c r="D111" s="2"/>
    </row>
    <row r="112" spans="2:4" hidden="1" x14ac:dyDescent="0.2">
      <c r="B112" s="1"/>
      <c r="C112" s="1"/>
      <c r="D112" s="2"/>
    </row>
    <row r="113" spans="2:4" hidden="1" x14ac:dyDescent="0.2">
      <c r="B113" s="1"/>
      <c r="C113" s="1"/>
      <c r="D113" s="2"/>
    </row>
    <row r="114" spans="2:4" hidden="1" x14ac:dyDescent="0.2">
      <c r="B114" s="1"/>
      <c r="C114" s="1"/>
      <c r="D114" s="2"/>
    </row>
    <row r="115" spans="2:4" hidden="1" x14ac:dyDescent="0.2">
      <c r="B115" s="1"/>
      <c r="C115" s="1"/>
      <c r="D115" s="2"/>
    </row>
    <row r="116" spans="2:4" hidden="1" x14ac:dyDescent="0.2">
      <c r="B116" s="1"/>
      <c r="C116" s="1"/>
      <c r="D116" s="2"/>
    </row>
    <row r="117" spans="2:4" hidden="1" x14ac:dyDescent="0.2">
      <c r="B117" s="1"/>
      <c r="C117" s="1"/>
      <c r="D117" s="2"/>
    </row>
    <row r="118" spans="2:4" hidden="1" x14ac:dyDescent="0.2">
      <c r="B118" s="1"/>
      <c r="C118" s="1"/>
      <c r="D118" s="2"/>
    </row>
    <row r="119" spans="2:4" hidden="1" x14ac:dyDescent="0.2">
      <c r="B119" s="1"/>
      <c r="C119" s="1"/>
      <c r="D119" s="2"/>
    </row>
    <row r="120" spans="2:4" hidden="1" x14ac:dyDescent="0.2">
      <c r="B120" s="1"/>
      <c r="C120" s="1"/>
      <c r="D120" s="2"/>
    </row>
    <row r="121" spans="2:4" hidden="1" x14ac:dyDescent="0.2">
      <c r="B121" s="1"/>
      <c r="C121" s="1"/>
      <c r="D121" s="2"/>
    </row>
    <row r="122" spans="2:4" hidden="1" x14ac:dyDescent="0.2">
      <c r="B122" s="1"/>
      <c r="C122" s="1"/>
      <c r="D122" s="2"/>
    </row>
    <row r="123" spans="2:4" hidden="1" x14ac:dyDescent="0.2">
      <c r="B123" s="1"/>
      <c r="C123" s="1"/>
      <c r="D123" s="2"/>
    </row>
    <row r="124" spans="2:4" hidden="1" x14ac:dyDescent="0.2">
      <c r="B124" s="1"/>
      <c r="C124" s="1"/>
      <c r="D124" s="2"/>
    </row>
    <row r="125" spans="2:4" hidden="1" x14ac:dyDescent="0.2">
      <c r="B125" s="1"/>
      <c r="C125" s="1"/>
      <c r="D125" s="2"/>
    </row>
    <row r="126" spans="2:4" hidden="1" x14ac:dyDescent="0.2">
      <c r="B126" s="1"/>
      <c r="C126" s="1"/>
      <c r="D126" s="2"/>
    </row>
    <row r="127" spans="2:4" hidden="1" x14ac:dyDescent="0.2">
      <c r="B127" s="1"/>
      <c r="C127" s="1"/>
      <c r="D127" s="2"/>
    </row>
    <row r="128" spans="2:4" hidden="1" x14ac:dyDescent="0.2">
      <c r="B128" s="1"/>
      <c r="C128" s="1"/>
      <c r="D128" s="2"/>
    </row>
    <row r="129" spans="2:4" hidden="1" x14ac:dyDescent="0.2">
      <c r="B129" s="1"/>
      <c r="C129" s="1"/>
      <c r="D129" s="2"/>
    </row>
    <row r="130" spans="2:4" hidden="1" x14ac:dyDescent="0.2">
      <c r="B130" s="1"/>
      <c r="C130" s="1"/>
      <c r="D130" s="2"/>
    </row>
    <row r="131" spans="2:4" hidden="1" x14ac:dyDescent="0.2">
      <c r="B131" s="1"/>
      <c r="C131" s="1"/>
      <c r="D131" s="2"/>
    </row>
    <row r="132" spans="2:4" hidden="1" x14ac:dyDescent="0.2">
      <c r="B132" s="1"/>
      <c r="C132" s="1"/>
      <c r="D132" s="2"/>
    </row>
    <row r="133" spans="2:4" hidden="1" x14ac:dyDescent="0.2">
      <c r="B133" s="1"/>
      <c r="C133" s="1"/>
      <c r="D133" s="2"/>
    </row>
    <row r="134" spans="2:4" hidden="1" x14ac:dyDescent="0.2">
      <c r="B134" s="1"/>
      <c r="C134" s="1"/>
      <c r="D134" s="2"/>
    </row>
    <row r="135" spans="2:4" hidden="1" x14ac:dyDescent="0.2">
      <c r="B135" s="1"/>
      <c r="C135" s="1"/>
      <c r="D135" s="2"/>
    </row>
    <row r="136" spans="2:4" hidden="1" x14ac:dyDescent="0.2">
      <c r="B136" s="1"/>
      <c r="C136" s="1"/>
      <c r="D136" s="2"/>
    </row>
    <row r="137" spans="2:4" hidden="1" x14ac:dyDescent="0.2">
      <c r="B137" s="1"/>
      <c r="C137" s="1"/>
      <c r="D137" s="2"/>
    </row>
    <row r="138" spans="2:4" hidden="1" x14ac:dyDescent="0.2">
      <c r="B138" s="1"/>
      <c r="C138" s="1"/>
      <c r="D138" s="2"/>
    </row>
    <row r="139" spans="2:4" hidden="1" x14ac:dyDescent="0.2">
      <c r="B139" s="1"/>
      <c r="C139" s="1"/>
      <c r="D139" s="2"/>
    </row>
    <row r="140" spans="2:4" hidden="1" x14ac:dyDescent="0.2">
      <c r="B140" s="1"/>
      <c r="C140" s="1"/>
      <c r="D140" s="2"/>
    </row>
    <row r="141" spans="2:4" hidden="1" x14ac:dyDescent="0.2">
      <c r="B141" s="1"/>
      <c r="C141" s="1"/>
      <c r="D141" s="2"/>
    </row>
    <row r="142" spans="2:4" hidden="1" x14ac:dyDescent="0.2">
      <c r="B142" s="1"/>
      <c r="C142" s="1"/>
      <c r="D142" s="2"/>
    </row>
    <row r="143" spans="2:4" hidden="1" x14ac:dyDescent="0.2">
      <c r="B143" s="1"/>
      <c r="C143" s="1"/>
      <c r="D143" s="2"/>
    </row>
    <row r="144" spans="2:4" hidden="1" x14ac:dyDescent="0.2">
      <c r="B144" s="1"/>
      <c r="C144" s="1"/>
      <c r="D144" s="2"/>
    </row>
    <row r="145" spans="2:4" hidden="1" x14ac:dyDescent="0.2">
      <c r="B145" s="1"/>
      <c r="C145" s="1"/>
      <c r="D145" s="2"/>
    </row>
    <row r="146" spans="2:4" hidden="1" x14ac:dyDescent="0.2">
      <c r="B146" s="1"/>
      <c r="C146" s="1"/>
      <c r="D146" s="2"/>
    </row>
    <row r="147" spans="2:4" hidden="1" x14ac:dyDescent="0.2">
      <c r="B147" s="1"/>
      <c r="C147" s="1"/>
      <c r="D147" s="2"/>
    </row>
    <row r="148" spans="2:4" hidden="1" x14ac:dyDescent="0.2">
      <c r="B148" s="1"/>
      <c r="C148" s="1"/>
      <c r="D148" s="2"/>
    </row>
    <row r="149" spans="2:4" hidden="1" x14ac:dyDescent="0.2">
      <c r="B149" s="1"/>
      <c r="C149" s="1"/>
      <c r="D149" s="2"/>
    </row>
    <row r="150" spans="2:4" hidden="1" x14ac:dyDescent="0.2">
      <c r="B150" s="1"/>
      <c r="C150" s="1"/>
      <c r="D150" s="2"/>
    </row>
    <row r="151" spans="2:4" hidden="1" x14ac:dyDescent="0.2">
      <c r="B151" s="1"/>
      <c r="C151" s="1"/>
      <c r="D151" s="2"/>
    </row>
    <row r="152" spans="2:4" hidden="1" x14ac:dyDescent="0.2">
      <c r="B152" s="1"/>
      <c r="C152" s="1"/>
      <c r="D152" s="2"/>
    </row>
    <row r="153" spans="2:4" hidden="1" x14ac:dyDescent="0.2">
      <c r="B153" s="1"/>
      <c r="C153" s="1"/>
      <c r="D153" s="2"/>
    </row>
    <row r="154" spans="2:4" hidden="1" x14ac:dyDescent="0.2">
      <c r="B154" s="1"/>
      <c r="C154" s="1"/>
      <c r="D154" s="2"/>
    </row>
    <row r="155" spans="2:4" hidden="1" x14ac:dyDescent="0.2">
      <c r="B155" s="1"/>
      <c r="C155" s="1"/>
      <c r="D155" s="2"/>
    </row>
    <row r="156" spans="2:4" hidden="1" x14ac:dyDescent="0.2">
      <c r="B156" s="1"/>
      <c r="C156" s="1"/>
      <c r="D156" s="2"/>
    </row>
    <row r="157" spans="2:4" hidden="1" x14ac:dyDescent="0.2">
      <c r="B157" s="1"/>
      <c r="C157" s="1"/>
      <c r="D157" s="2"/>
    </row>
    <row r="158" spans="2:4" hidden="1" x14ac:dyDescent="0.2">
      <c r="B158" s="1"/>
      <c r="C158" s="1"/>
      <c r="D158" s="2"/>
    </row>
    <row r="159" spans="2:4" hidden="1" x14ac:dyDescent="0.2">
      <c r="B159" s="1"/>
      <c r="C159" s="1"/>
      <c r="D159" s="2"/>
    </row>
    <row r="160" spans="2:4" hidden="1" x14ac:dyDescent="0.2">
      <c r="B160" s="1"/>
      <c r="C160" s="1"/>
      <c r="D160" s="2"/>
    </row>
    <row r="161" spans="2:4" hidden="1" x14ac:dyDescent="0.2">
      <c r="B161" s="1"/>
      <c r="C161" s="1"/>
      <c r="D161" s="2"/>
    </row>
    <row r="162" spans="2:4" hidden="1" x14ac:dyDescent="0.2">
      <c r="B162" s="1"/>
      <c r="C162" s="1"/>
      <c r="D162" s="2"/>
    </row>
    <row r="163" spans="2:4" hidden="1" x14ac:dyDescent="0.2">
      <c r="B163" s="1"/>
      <c r="C163" s="1"/>
      <c r="D163" s="2"/>
    </row>
    <row r="164" spans="2:4" hidden="1" x14ac:dyDescent="0.2">
      <c r="B164" s="1"/>
      <c r="C164" s="1"/>
      <c r="D164" s="2"/>
    </row>
    <row r="165" spans="2:4" hidden="1" x14ac:dyDescent="0.2">
      <c r="B165" s="1"/>
      <c r="C165" s="1"/>
      <c r="D165" s="2"/>
    </row>
    <row r="166" spans="2:4" hidden="1" x14ac:dyDescent="0.2">
      <c r="B166" s="1"/>
      <c r="C166" s="1"/>
      <c r="D166" s="2"/>
    </row>
    <row r="167" spans="2:4" hidden="1" x14ac:dyDescent="0.2">
      <c r="B167" s="1"/>
      <c r="C167" s="1"/>
      <c r="D167" s="2"/>
    </row>
    <row r="168" spans="2:4" hidden="1" x14ac:dyDescent="0.2">
      <c r="B168" s="1"/>
      <c r="C168" s="1"/>
      <c r="D168" s="2"/>
    </row>
    <row r="169" spans="2:4" hidden="1" x14ac:dyDescent="0.2">
      <c r="B169" s="1"/>
      <c r="C169" s="1"/>
      <c r="D169" s="2"/>
    </row>
    <row r="170" spans="2:4" hidden="1" x14ac:dyDescent="0.2">
      <c r="B170" s="1"/>
      <c r="C170" s="1"/>
      <c r="D170" s="2"/>
    </row>
    <row r="171" spans="2:4" hidden="1" x14ac:dyDescent="0.2">
      <c r="B171" s="1"/>
      <c r="C171" s="1"/>
      <c r="D171" s="2"/>
    </row>
    <row r="172" spans="2:4" hidden="1" x14ac:dyDescent="0.2">
      <c r="B172" s="1"/>
      <c r="C172" s="1"/>
      <c r="D172" s="2"/>
    </row>
    <row r="173" spans="2:4" hidden="1" x14ac:dyDescent="0.2">
      <c r="B173" s="1"/>
      <c r="C173" s="1"/>
      <c r="D173" s="2"/>
    </row>
    <row r="174" spans="2:4" hidden="1" x14ac:dyDescent="0.2">
      <c r="B174" s="1"/>
      <c r="C174" s="1"/>
      <c r="D174" s="2"/>
    </row>
    <row r="175" spans="2:4" hidden="1" x14ac:dyDescent="0.2">
      <c r="B175" s="1"/>
      <c r="C175" s="1"/>
      <c r="D175" s="2"/>
    </row>
    <row r="176" spans="2:4" hidden="1" x14ac:dyDescent="0.2">
      <c r="B176" s="1"/>
      <c r="C176" s="1"/>
      <c r="D176" s="2"/>
    </row>
    <row r="177" spans="2:4" hidden="1" x14ac:dyDescent="0.2">
      <c r="B177" s="1"/>
      <c r="C177" s="1"/>
      <c r="D177" s="2"/>
    </row>
    <row r="178" spans="2:4" hidden="1" x14ac:dyDescent="0.2">
      <c r="B178" s="1"/>
      <c r="C178" s="1"/>
      <c r="D178" s="2"/>
    </row>
    <row r="179" spans="2:4" hidden="1" x14ac:dyDescent="0.2">
      <c r="B179" s="1"/>
      <c r="C179" s="1"/>
      <c r="D179" s="2"/>
    </row>
    <row r="180" spans="2:4" hidden="1" x14ac:dyDescent="0.2">
      <c r="B180" s="1"/>
      <c r="C180" s="1"/>
      <c r="D180" s="2"/>
    </row>
    <row r="181" spans="2:4" hidden="1" x14ac:dyDescent="0.2">
      <c r="B181" s="1"/>
      <c r="C181" s="1"/>
      <c r="D181" s="2"/>
    </row>
    <row r="182" spans="2:4" hidden="1" x14ac:dyDescent="0.2">
      <c r="B182" s="1"/>
      <c r="C182" s="1"/>
      <c r="D182" s="2"/>
    </row>
    <row r="183" spans="2:4" hidden="1" x14ac:dyDescent="0.2">
      <c r="B183" s="1"/>
      <c r="C183" s="1"/>
      <c r="D183" s="2"/>
    </row>
    <row r="184" spans="2:4" hidden="1" x14ac:dyDescent="0.2">
      <c r="B184" s="1"/>
      <c r="C184" s="1"/>
      <c r="D184" s="2"/>
    </row>
    <row r="185" spans="2:4" hidden="1" x14ac:dyDescent="0.2">
      <c r="B185" s="1"/>
      <c r="C185" s="1"/>
      <c r="D185" s="2"/>
    </row>
    <row r="186" spans="2:4" hidden="1" x14ac:dyDescent="0.2">
      <c r="B186" s="1"/>
      <c r="C186" s="1"/>
      <c r="D186" s="2"/>
    </row>
    <row r="187" spans="2:4" hidden="1" x14ac:dyDescent="0.2">
      <c r="B187" s="1"/>
      <c r="C187" s="1"/>
      <c r="D187" s="2"/>
    </row>
    <row r="188" spans="2:4" hidden="1" x14ac:dyDescent="0.2">
      <c r="B188" s="1"/>
      <c r="C188" s="1"/>
      <c r="D188" s="2"/>
    </row>
    <row r="189" spans="2:4" hidden="1" x14ac:dyDescent="0.2">
      <c r="B189" s="1"/>
      <c r="C189" s="1"/>
      <c r="D189" s="2"/>
    </row>
    <row r="190" spans="2:4" hidden="1" x14ac:dyDescent="0.2">
      <c r="B190" s="1"/>
      <c r="C190" s="1"/>
      <c r="D190" s="2"/>
    </row>
    <row r="191" spans="2:4" hidden="1" x14ac:dyDescent="0.2"/>
    <row r="192" spans="2:4"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sheetData>
  <customSheetViews>
    <customSheetView guid="{B50381DA-06DA-4286-99A4-CB6DE67AD1EB}" showGridLines="0" showRowCol="0" outlineSymbols="0" zeroValues="0" state="hidden">
      <selection activeCell="T3" sqref="T3:AA3"/>
    </customSheetView>
  </customSheetViews>
  <mergeCells count="31">
    <mergeCell ref="F6:M6"/>
    <mergeCell ref="Y45:AA45"/>
    <mergeCell ref="S12:T12"/>
    <mergeCell ref="O21:T21"/>
    <mergeCell ref="B1:AA1"/>
    <mergeCell ref="F3:O3"/>
    <mergeCell ref="T3:AA3"/>
    <mergeCell ref="F7:G7"/>
    <mergeCell ref="J7:K7"/>
    <mergeCell ref="O5:AA8"/>
    <mergeCell ref="F5:M5"/>
    <mergeCell ref="W10:AA10"/>
    <mergeCell ref="S10:V10"/>
    <mergeCell ref="L7:M7"/>
    <mergeCell ref="V48:AA48"/>
    <mergeCell ref="O22:P41"/>
    <mergeCell ref="V12:AA19"/>
    <mergeCell ref="Q22:R41"/>
    <mergeCell ref="Y46:AA46"/>
    <mergeCell ref="V20:AA20"/>
    <mergeCell ref="O20:T20"/>
    <mergeCell ref="F22:G41"/>
    <mergeCell ref="J22:K41"/>
    <mergeCell ref="H7:I7"/>
    <mergeCell ref="Y47:AA47"/>
    <mergeCell ref="X22:Y41"/>
    <mergeCell ref="S14:T14"/>
    <mergeCell ref="V22:W41"/>
    <mergeCell ref="S22:T41"/>
    <mergeCell ref="Z22:AA41"/>
    <mergeCell ref="H22:I41"/>
  </mergeCells>
  <phoneticPr fontId="0" type="noConversion"/>
  <pageMargins left="0.17" right="0.17" top="0.66" bottom="0.63" header="0.5" footer="0.5"/>
  <pageSetup paperSize="9" scale="9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rgb="FFBDECFF"/>
  </sheetPr>
  <dimension ref="A1:U37"/>
  <sheetViews>
    <sheetView showGridLines="0" showRowColHeaders="0" showZeros="0" showOutlineSymbols="0" topLeftCell="B1" zoomScaleNormal="100" zoomScaleSheetLayoutView="100" workbookViewId="0">
      <selection activeCell="H32" sqref="H32"/>
    </sheetView>
  </sheetViews>
  <sheetFormatPr defaultColWidth="0" defaultRowHeight="12.75" zeroHeight="1" x14ac:dyDescent="0.2"/>
  <cols>
    <col min="1" max="1" width="9.140625" style="124" hidden="1" customWidth="1"/>
    <col min="2" max="2" width="4.5703125" style="124" customWidth="1"/>
    <col min="3" max="3" width="9.140625" style="124" customWidth="1"/>
    <col min="4" max="4" width="21.7109375" style="124" customWidth="1"/>
    <col min="5" max="5" width="16.140625" style="124" customWidth="1"/>
    <col min="6" max="6" width="17.7109375" style="124" customWidth="1"/>
    <col min="7" max="7" width="9.140625" style="124" customWidth="1"/>
    <col min="8" max="8" width="15.42578125" style="124" bestFit="1" customWidth="1"/>
    <col min="9" max="9" width="9.140625" style="124" customWidth="1"/>
    <col min="10" max="10" width="16.28515625" style="124" customWidth="1"/>
    <col min="11" max="11" width="9.140625" style="124" customWidth="1"/>
    <col min="12" max="12" width="6" style="124" customWidth="1"/>
    <col min="13" max="13" width="9.140625" style="124" customWidth="1"/>
    <col min="14" max="14" width="3.85546875" style="124" customWidth="1"/>
    <col min="15" max="21" width="9.140625" style="124" hidden="1" customWidth="1"/>
    <col min="22" max="16384" width="0" style="124" hidden="1"/>
  </cols>
  <sheetData>
    <row r="1" spans="1:19" x14ac:dyDescent="0.2"/>
    <row r="2" spans="1:19" x14ac:dyDescent="0.2"/>
    <row r="3" spans="1:19" s="122" customFormat="1" ht="17.25" customHeight="1" x14ac:dyDescent="0.2">
      <c r="A3" s="124"/>
      <c r="B3" s="360"/>
      <c r="C3" s="523" t="s">
        <v>663</v>
      </c>
      <c r="D3" s="524"/>
      <c r="E3" s="524"/>
      <c r="F3" s="525"/>
      <c r="G3" s="358"/>
      <c r="H3" s="389" t="s">
        <v>793</v>
      </c>
      <c r="I3" s="539"/>
      <c r="J3" s="540"/>
      <c r="K3" s="359"/>
      <c r="L3" s="534">
        <f ca="1">TODAY()</f>
        <v>43115</v>
      </c>
      <c r="M3" s="535"/>
      <c r="N3" s="125"/>
      <c r="O3" s="124"/>
      <c r="P3" s="124"/>
      <c r="Q3" s="124"/>
      <c r="R3" s="124"/>
      <c r="S3" s="124"/>
    </row>
    <row r="4" spans="1:19" x14ac:dyDescent="0.2">
      <c r="C4" s="125"/>
      <c r="D4" s="125"/>
      <c r="E4" s="125"/>
      <c r="F4" s="125"/>
      <c r="H4" s="390" t="s">
        <v>791</v>
      </c>
      <c r="I4" s="536"/>
      <c r="J4" s="537"/>
    </row>
    <row r="5" spans="1:19" x14ac:dyDescent="0.2">
      <c r="C5" s="125"/>
      <c r="D5" s="125"/>
      <c r="E5" s="125"/>
      <c r="F5" s="125"/>
      <c r="G5" s="125"/>
      <c r="H5" s="390" t="s">
        <v>792</v>
      </c>
      <c r="I5" s="536"/>
      <c r="J5" s="537"/>
    </row>
    <row r="6" spans="1:19" x14ac:dyDescent="0.2">
      <c r="C6" s="125"/>
      <c r="D6" s="125"/>
      <c r="E6" s="125"/>
      <c r="F6" s="125"/>
      <c r="I6" s="538"/>
      <c r="J6" s="538"/>
    </row>
    <row r="7" spans="1:19" s="122" customFormat="1" ht="14.25" customHeight="1" x14ac:dyDescent="0.2">
      <c r="A7" s="124"/>
      <c r="B7" s="124"/>
      <c r="C7" s="526" t="s">
        <v>344</v>
      </c>
      <c r="D7" s="527"/>
      <c r="E7" s="527"/>
      <c r="F7" s="528"/>
      <c r="G7" s="124"/>
      <c r="H7" s="124"/>
      <c r="I7" s="522"/>
      <c r="J7" s="522"/>
      <c r="K7" s="522"/>
      <c r="L7" s="522"/>
      <c r="M7" s="521"/>
      <c r="N7" s="521"/>
      <c r="O7" s="124"/>
      <c r="P7" s="124"/>
      <c r="Q7" s="124"/>
      <c r="R7" s="124"/>
      <c r="S7" s="124"/>
    </row>
    <row r="8" spans="1:19" s="122" customFormat="1" ht="15" customHeight="1" x14ac:dyDescent="0.2">
      <c r="A8" s="124"/>
      <c r="B8" s="124"/>
      <c r="C8" s="155" t="s">
        <v>343</v>
      </c>
      <c r="D8" s="156" t="s">
        <v>8</v>
      </c>
      <c r="E8" s="156" t="s">
        <v>285</v>
      </c>
      <c r="F8" s="157" t="s">
        <v>286</v>
      </c>
      <c r="G8" s="124"/>
      <c r="H8" s="124"/>
      <c r="I8" s="522"/>
      <c r="J8" s="522"/>
      <c r="K8" s="522"/>
      <c r="L8" s="522"/>
      <c r="M8" s="521"/>
      <c r="N8" s="521"/>
      <c r="O8" s="124"/>
      <c r="P8" s="124"/>
      <c r="Q8" s="124"/>
      <c r="R8" s="124"/>
      <c r="S8" s="124"/>
    </row>
    <row r="9" spans="1:19" s="122" customFormat="1" x14ac:dyDescent="0.2">
      <c r="A9" s="124"/>
      <c r="B9" s="124"/>
      <c r="C9" s="132" t="s">
        <v>299</v>
      </c>
      <c r="D9" s="133"/>
      <c r="E9" s="531" t="s">
        <v>769</v>
      </c>
      <c r="F9" s="531"/>
      <c r="G9" s="124"/>
      <c r="H9" s="124"/>
      <c r="I9" s="126"/>
      <c r="J9" s="126"/>
      <c r="K9" s="126"/>
      <c r="L9" s="126"/>
      <c r="M9" s="126"/>
      <c r="N9" s="124"/>
      <c r="O9" s="124"/>
      <c r="P9" s="124"/>
      <c r="Q9" s="124"/>
      <c r="R9" s="124"/>
      <c r="S9" s="124"/>
    </row>
    <row r="10" spans="1:19" s="122" customFormat="1" ht="13.5" customHeight="1" x14ac:dyDescent="0.2">
      <c r="A10" s="124"/>
      <c r="B10" s="124"/>
      <c r="C10" s="154"/>
      <c r="D10" s="154"/>
      <c r="E10" s="154"/>
      <c r="F10" s="154"/>
      <c r="G10" s="124"/>
      <c r="H10" s="124"/>
      <c r="I10" s="124"/>
      <c r="J10" s="529" t="s">
        <v>313</v>
      </c>
      <c r="K10" s="530"/>
      <c r="L10" s="126"/>
      <c r="M10" s="126"/>
      <c r="N10" s="124"/>
      <c r="O10" s="124"/>
      <c r="P10" s="124"/>
      <c r="Q10" s="124"/>
      <c r="R10" s="124"/>
      <c r="S10" s="124"/>
    </row>
    <row r="11" spans="1:19" ht="14.1" customHeight="1" x14ac:dyDescent="0.2">
      <c r="D11" s="125"/>
      <c r="E11" s="125"/>
      <c r="F11" s="125"/>
      <c r="I11" s="532" t="s">
        <v>301</v>
      </c>
      <c r="J11" s="532"/>
      <c r="K11" s="532"/>
      <c r="L11" s="532"/>
      <c r="M11" s="533"/>
    </row>
    <row r="12" spans="1:19" ht="13.5" customHeight="1" x14ac:dyDescent="0.2">
      <c r="D12" s="125"/>
      <c r="E12" s="125"/>
      <c r="F12" s="125"/>
      <c r="I12" s="127"/>
      <c r="J12" s="520" t="s">
        <v>287</v>
      </c>
      <c r="K12" s="520"/>
      <c r="L12" s="134" t="s">
        <v>300</v>
      </c>
      <c r="M12" s="126"/>
    </row>
    <row r="13" spans="1:19" ht="14.1" customHeight="1" x14ac:dyDescent="0.2">
      <c r="D13" s="125"/>
      <c r="E13" s="125"/>
      <c r="F13" s="125"/>
      <c r="I13" s="127"/>
      <c r="J13" s="520" t="s">
        <v>288</v>
      </c>
      <c r="K13" s="520"/>
      <c r="L13" s="134" t="s">
        <v>300</v>
      </c>
      <c r="M13" s="126"/>
    </row>
    <row r="14" spans="1:19" ht="14.1" customHeight="1" x14ac:dyDescent="0.2">
      <c r="D14" s="125"/>
      <c r="E14" s="125"/>
      <c r="F14" s="125"/>
      <c r="I14" s="127"/>
      <c r="J14" s="520" t="s">
        <v>289</v>
      </c>
      <c r="K14" s="520"/>
      <c r="L14" s="134" t="s">
        <v>300</v>
      </c>
      <c r="M14" s="126"/>
    </row>
    <row r="15" spans="1:19" ht="14.1" customHeight="1" x14ac:dyDescent="0.2">
      <c r="D15" s="125"/>
      <c r="E15" s="125"/>
      <c r="F15" s="125"/>
      <c r="I15" s="127"/>
      <c r="J15" s="520" t="s">
        <v>290</v>
      </c>
      <c r="K15" s="520"/>
      <c r="L15" s="134" t="s">
        <v>300</v>
      </c>
      <c r="M15" s="126"/>
    </row>
    <row r="16" spans="1:19" ht="14.1" customHeight="1" x14ac:dyDescent="0.2">
      <c r="D16" s="125"/>
      <c r="E16" s="125"/>
      <c r="F16" s="125"/>
      <c r="I16" s="127"/>
      <c r="J16" s="520" t="s">
        <v>291</v>
      </c>
      <c r="K16" s="520"/>
      <c r="L16" s="134" t="s">
        <v>300</v>
      </c>
      <c r="M16" s="126"/>
    </row>
    <row r="17" spans="3:13" ht="14.1" customHeight="1" x14ac:dyDescent="0.2">
      <c r="D17" s="125"/>
      <c r="E17" s="125"/>
      <c r="F17" s="125"/>
      <c r="I17" s="127"/>
      <c r="J17" s="520" t="s">
        <v>292</v>
      </c>
      <c r="K17" s="520"/>
      <c r="L17" s="134" t="s">
        <v>300</v>
      </c>
      <c r="M17" s="126"/>
    </row>
    <row r="18" spans="3:13" ht="14.1" customHeight="1" x14ac:dyDescent="0.2">
      <c r="D18" s="125"/>
      <c r="E18" s="125"/>
      <c r="F18" s="125"/>
      <c r="I18" s="127"/>
      <c r="J18" s="520" t="s">
        <v>293</v>
      </c>
      <c r="K18" s="520"/>
      <c r="L18" s="134" t="s">
        <v>300</v>
      </c>
      <c r="M18" s="126"/>
    </row>
    <row r="19" spans="3:13" ht="14.1" customHeight="1" x14ac:dyDescent="0.2">
      <c r="D19" s="125"/>
      <c r="E19" s="125"/>
      <c r="F19" s="125"/>
      <c r="I19" s="127"/>
      <c r="J19" s="520" t="s">
        <v>294</v>
      </c>
      <c r="K19" s="520"/>
      <c r="L19" s="134" t="s">
        <v>300</v>
      </c>
      <c r="M19" s="126"/>
    </row>
    <row r="20" spans="3:13" ht="14.1" customHeight="1" x14ac:dyDescent="0.2">
      <c r="E20" s="128"/>
      <c r="F20" s="128"/>
      <c r="I20" s="127"/>
      <c r="J20" s="520" t="s">
        <v>295</v>
      </c>
      <c r="K20" s="520"/>
      <c r="L20" s="134" t="s">
        <v>300</v>
      </c>
      <c r="M20" s="126"/>
    </row>
    <row r="21" spans="3:13" ht="14.1" customHeight="1" x14ac:dyDescent="0.2">
      <c r="E21" s="128"/>
      <c r="F21" s="128"/>
      <c r="I21" s="127"/>
      <c r="J21" s="520" t="s">
        <v>296</v>
      </c>
      <c r="K21" s="520"/>
      <c r="L21" s="134" t="s">
        <v>300</v>
      </c>
      <c r="M21" s="126"/>
    </row>
    <row r="22" spans="3:13" ht="14.1" customHeight="1" x14ac:dyDescent="0.2">
      <c r="E22" s="128"/>
      <c r="F22" s="128"/>
      <c r="I22" s="127"/>
      <c r="J22" s="518"/>
      <c r="K22" s="518"/>
      <c r="L22" s="134"/>
      <c r="M22" s="126"/>
    </row>
    <row r="23" spans="3:13" ht="14.1" customHeight="1" x14ac:dyDescent="0.2">
      <c r="E23" s="128"/>
      <c r="F23" s="128"/>
      <c r="I23" s="127"/>
      <c r="J23" s="518"/>
      <c r="K23" s="518"/>
      <c r="L23" s="134"/>
      <c r="M23" s="126"/>
    </row>
    <row r="24" spans="3:13" ht="14.1" customHeight="1" x14ac:dyDescent="0.2">
      <c r="E24" s="128"/>
      <c r="F24" s="128"/>
      <c r="I24" s="127"/>
      <c r="J24" s="518"/>
      <c r="K24" s="518"/>
      <c r="L24" s="134"/>
      <c r="M24" s="126"/>
    </row>
    <row r="25" spans="3:13" ht="14.1" customHeight="1" x14ac:dyDescent="0.2">
      <c r="E25" s="128"/>
      <c r="F25" s="128"/>
      <c r="I25" s="127"/>
      <c r="J25" s="518"/>
      <c r="K25" s="518"/>
      <c r="L25" s="134"/>
      <c r="M25" s="126"/>
    </row>
    <row r="26" spans="3:13" ht="15.75" customHeight="1" x14ac:dyDescent="0.2">
      <c r="E26" s="128"/>
      <c r="F26" s="128"/>
      <c r="I26" s="127"/>
      <c r="J26" s="517"/>
      <c r="K26" s="517"/>
      <c r="L26" s="134"/>
      <c r="M26" s="126"/>
    </row>
    <row r="27" spans="3:13" ht="13.5" customHeight="1" x14ac:dyDescent="0.2">
      <c r="I27" s="226"/>
      <c r="J27" s="487"/>
      <c r="K27" s="226"/>
      <c r="L27" s="488"/>
      <c r="M27" s="226"/>
    </row>
    <row r="28" spans="3:13" ht="14.1" customHeight="1" x14ac:dyDescent="0.4">
      <c r="C28" s="129"/>
      <c r="I28" s="226"/>
      <c r="J28" s="519"/>
      <c r="K28" s="519"/>
      <c r="L28" s="519"/>
      <c r="M28" s="226"/>
    </row>
    <row r="29" spans="3:13" ht="14.1" hidden="1" customHeight="1" x14ac:dyDescent="0.4">
      <c r="C29" s="129"/>
      <c r="J29" s="516"/>
      <c r="K29" s="516"/>
      <c r="L29" s="516"/>
    </row>
    <row r="30" spans="3:13" ht="14.1" hidden="1" customHeight="1" x14ac:dyDescent="0.2">
      <c r="J30" s="130"/>
      <c r="K30" s="131"/>
    </row>
    <row r="31" spans="3:13" ht="14.1" hidden="1" customHeight="1" x14ac:dyDescent="0.4">
      <c r="D31" s="129"/>
    </row>
    <row r="32" spans="3:13" ht="32.25" x14ac:dyDescent="0.4">
      <c r="D32" s="129"/>
    </row>
    <row r="33" hidden="1" x14ac:dyDescent="0.2"/>
    <row r="34" hidden="1" x14ac:dyDescent="0.2"/>
    <row r="35" hidden="1" x14ac:dyDescent="0.2"/>
    <row r="36" hidden="1" x14ac:dyDescent="0.2"/>
    <row r="37" hidden="1" x14ac:dyDescent="0.2"/>
  </sheetData>
  <sheetProtection algorithmName="SHA-512" hashValue="HmtmdqcLu+EpP99tigIA0ZMJfMbjWOkpD7+61xynpund3NhfrEbsoi1iX4RnEowny7IbD0N3QgP5LLaE6umzYQ==" saltValue="YEp7FbTsSgOopfNIHCSjWA==" spinCount="100000" sheet="1" objects="1" scenarios="1"/>
  <customSheetViews>
    <customSheetView guid="{B50381DA-06DA-4286-99A4-CB6DE67AD1EB}" scale="60" showPageBreaks="1" showGridLines="0" showRowCol="0" outlineSymbols="0" zeroValues="0" view="pageBreakPreview" topLeftCell="B1">
      <selection activeCell="E9" sqref="E9"/>
    </customSheetView>
  </customSheetViews>
  <mergeCells count="33">
    <mergeCell ref="I3:J3"/>
    <mergeCell ref="C3:F3"/>
    <mergeCell ref="I7:I8"/>
    <mergeCell ref="C7:F7"/>
    <mergeCell ref="J10:K10"/>
    <mergeCell ref="E9:F9"/>
    <mergeCell ref="I11:M11"/>
    <mergeCell ref="L3:M3"/>
    <mergeCell ref="I4:J4"/>
    <mergeCell ref="I5:J5"/>
    <mergeCell ref="I6:J6"/>
    <mergeCell ref="N7:N8"/>
    <mergeCell ref="M7:M8"/>
    <mergeCell ref="J7:J8"/>
    <mergeCell ref="K7:K8"/>
    <mergeCell ref="L7:L8"/>
    <mergeCell ref="J12:K12"/>
    <mergeCell ref="J20:K20"/>
    <mergeCell ref="J13:K13"/>
    <mergeCell ref="J21:K21"/>
    <mergeCell ref="J18:K18"/>
    <mergeCell ref="J19:K19"/>
    <mergeCell ref="J17:K17"/>
    <mergeCell ref="J16:K16"/>
    <mergeCell ref="J14:K14"/>
    <mergeCell ref="J15:K15"/>
    <mergeCell ref="J29:L29"/>
    <mergeCell ref="J26:K26"/>
    <mergeCell ref="J22:K22"/>
    <mergeCell ref="J23:K23"/>
    <mergeCell ref="J24:K24"/>
    <mergeCell ref="J25:K25"/>
    <mergeCell ref="J28:L28"/>
  </mergeCells>
  <phoneticPr fontId="0" type="noConversion"/>
  <hyperlinks>
    <hyperlink ref="L12" location="'v1'!A1" tooltip="Klik eenmaal om naar het juiste werkblad te gaan" display="»"/>
    <hyperlink ref="L13" location="'v2'!A1" tooltip="Klik eenmaal om naar het juiste werkblad te gaan" display="»"/>
    <hyperlink ref="L14:L26" location="Vak2!B6" tooltip="Klik eenmaal om naar het juiste werkblad te gaan" display="»"/>
    <hyperlink ref="L14" location="'v3'!A1" tooltip="Klik eenmaal om naar het juiste werkblad te gaan" display="»"/>
    <hyperlink ref="L15" location="'v4'!A1" tooltip="Klik eenmaal om naar het juiste werkblad te gaan" display="»"/>
    <hyperlink ref="L16" location="'v5'!A1" tooltip="Klik eenmaal om naar het juiste werkblad te gaan" display="»"/>
    <hyperlink ref="L17" location="'v6'!A1" tooltip="Klik eenmaal om naar het juiste werkblad te gaan" display="»"/>
    <hyperlink ref="L18" location="'v7'!A1" tooltip="Klik eenmaal om naar het juiste werkblad te gaan" display="»"/>
    <hyperlink ref="L19" location="'v8'!A1" tooltip="Klik eenmaal om naar het juiste werkblad te gaan" display="»"/>
    <hyperlink ref="L20" location="'v9'!A1" tooltip="Klik eenmaal om naar het juiste werkblad te gaan" display="»"/>
    <hyperlink ref="L21" location="'v10'!A1" tooltip="Klik eenmaal om naar het juiste werkblad te gaan" display="»"/>
  </hyperlinks>
  <pageMargins left="0.75" right="0.75" top="1" bottom="1" header="0.5" footer="0.5"/>
  <pageSetup paperSize="9" scale="5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customSheetViews>
    <customSheetView guid="{B50381DA-06DA-4286-99A4-CB6DE67AD1EB}" state="hidden"/>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pageSetUpPr autoPageBreaks="0" fitToPage="1"/>
  </sheetPr>
  <dimension ref="A1:Y65"/>
  <sheetViews>
    <sheetView showGridLines="0" showRowColHeaders="0" showZeros="0" showOutlineSymbols="0" zoomScale="60" zoomScaleNormal="60" workbookViewId="0">
      <pane ySplit="6" topLeftCell="A7" activePane="bottomLeft" state="frozen"/>
      <selection activeCell="O64" sqref="D7:O64"/>
      <selection pane="bottomLeft" activeCell="K18" sqref="K18"/>
    </sheetView>
  </sheetViews>
  <sheetFormatPr defaultColWidth="0" defaultRowHeight="12.75" zeroHeight="1" x14ac:dyDescent="0.2"/>
  <cols>
    <col min="1" max="1" width="43.85546875" bestFit="1" customWidth="1"/>
    <col min="2" max="2" width="4" style="144" customWidth="1"/>
    <col min="3" max="3" width="3.7109375" customWidth="1"/>
    <col min="4" max="14" width="2.7109375" customWidth="1"/>
    <col min="15" max="15" width="4" customWidth="1"/>
    <col min="16" max="16" width="3.7109375" customWidth="1"/>
    <col min="17" max="17" width="3.7109375" style="144" customWidth="1"/>
    <col min="18" max="25" width="3.7109375" style="144" hidden="1" customWidth="1"/>
    <col min="26" max="16384" width="0" style="144" hidden="1"/>
  </cols>
  <sheetData>
    <row r="1" spans="1:17" ht="12" customHeight="1" x14ac:dyDescent="0.2"/>
    <row r="2" spans="1:17" ht="21.75" customHeight="1" x14ac:dyDescent="0.2">
      <c r="A2" s="523" t="s">
        <v>34</v>
      </c>
      <c r="B2" s="524"/>
      <c r="C2" s="524"/>
      <c r="D2" s="524"/>
      <c r="E2" s="541"/>
      <c r="F2" s="541"/>
      <c r="G2" s="541"/>
      <c r="H2" s="541"/>
      <c r="I2" s="541"/>
      <c r="J2" s="541"/>
      <c r="K2" s="541"/>
      <c r="L2" s="541"/>
      <c r="M2" s="541"/>
      <c r="N2" s="541"/>
      <c r="O2" s="541"/>
      <c r="P2" s="541"/>
      <c r="Q2" s="542"/>
    </row>
    <row r="3" spans="1:17" x14ac:dyDescent="0.2">
      <c r="A3" s="144"/>
      <c r="C3" s="144"/>
      <c r="D3" s="144"/>
      <c r="E3" s="144"/>
      <c r="F3" s="144"/>
      <c r="G3" s="144"/>
      <c r="H3" s="144"/>
      <c r="I3" s="144"/>
      <c r="J3" s="144"/>
      <c r="K3" s="144"/>
      <c r="L3" s="144"/>
      <c r="M3" s="144"/>
      <c r="N3" s="144"/>
      <c r="O3" s="144"/>
      <c r="P3" s="144"/>
    </row>
    <row r="4" spans="1:17" ht="22.5" customHeight="1" thickBot="1" x14ac:dyDescent="0.3">
      <c r="A4" s="168" t="str">
        <f>Naam!J12</f>
        <v>Vakgebied 1</v>
      </c>
      <c r="B4" s="142"/>
      <c r="C4" s="547" t="s">
        <v>283</v>
      </c>
      <c r="D4" s="547"/>
      <c r="E4" s="547"/>
      <c r="F4" s="543">
        <f ca="1">TODAY()</f>
        <v>43115</v>
      </c>
      <c r="G4" s="544"/>
      <c r="H4" s="544"/>
      <c r="I4" s="544"/>
      <c r="J4" s="545"/>
      <c r="K4" s="143"/>
      <c r="L4" s="143"/>
      <c r="M4" s="143"/>
      <c r="N4" s="548"/>
      <c r="O4" s="548"/>
      <c r="P4" s="548"/>
    </row>
    <row r="5" spans="1:17" ht="20.25" thickBot="1" x14ac:dyDescent="0.3">
      <c r="A5" s="164" t="s">
        <v>264</v>
      </c>
      <c r="B5" s="169" t="s">
        <v>302</v>
      </c>
      <c r="C5" s="158">
        <f>COUNTIF(C8:C57,"x")</f>
        <v>0</v>
      </c>
      <c r="D5" s="143"/>
      <c r="E5" s="145"/>
      <c r="F5" s="165"/>
      <c r="G5" s="165"/>
      <c r="H5" s="165"/>
      <c r="I5" s="165"/>
      <c r="J5" s="165"/>
      <c r="K5" s="165"/>
      <c r="L5" s="165"/>
      <c r="M5" s="166"/>
      <c r="N5" s="167" t="s">
        <v>265</v>
      </c>
      <c r="O5" s="170" t="s">
        <v>302</v>
      </c>
      <c r="P5" s="307">
        <f>COUNTIF(P8:P57,"x")</f>
        <v>0</v>
      </c>
    </row>
    <row r="6" spans="1:17" ht="62.25" customHeight="1" x14ac:dyDescent="0.25">
      <c r="A6" s="140" t="s">
        <v>304</v>
      </c>
      <c r="B6" s="141"/>
      <c r="C6" s="153">
        <f>Naam!$E10</f>
        <v>0</v>
      </c>
      <c r="D6" s="143"/>
      <c r="E6" s="546" t="s">
        <v>143</v>
      </c>
      <c r="F6" s="546"/>
      <c r="G6" s="546"/>
      <c r="H6" s="546"/>
      <c r="I6" s="546"/>
      <c r="J6" s="546"/>
      <c r="K6" s="546"/>
      <c r="L6" s="546"/>
      <c r="M6" s="546"/>
      <c r="N6" s="546"/>
      <c r="O6" s="546"/>
      <c r="P6" s="153">
        <f>Naam!$E10</f>
        <v>0</v>
      </c>
    </row>
    <row r="7" spans="1:17" ht="20.25" thickBot="1" x14ac:dyDescent="0.3">
      <c r="A7" s="159" t="s">
        <v>339</v>
      </c>
      <c r="B7" s="151"/>
      <c r="C7" s="148"/>
      <c r="D7" s="143"/>
      <c r="E7" s="143"/>
      <c r="F7" s="143"/>
      <c r="G7" s="143"/>
      <c r="H7" s="143"/>
      <c r="I7" s="143"/>
      <c r="J7" s="143"/>
      <c r="K7" s="143"/>
      <c r="L7" s="143"/>
      <c r="M7" s="148"/>
      <c r="N7" s="490"/>
      <c r="O7" s="148"/>
      <c r="P7" s="148"/>
    </row>
    <row r="8" spans="1:17" ht="12.75" customHeight="1" x14ac:dyDescent="0.25">
      <c r="A8" s="161" t="s">
        <v>178</v>
      </c>
      <c r="B8" s="125"/>
      <c r="C8" s="137"/>
      <c r="D8" s="149"/>
      <c r="E8" s="143"/>
      <c r="F8" s="143"/>
      <c r="G8" s="143"/>
      <c r="H8" s="143"/>
      <c r="I8" s="143"/>
      <c r="J8" s="143"/>
      <c r="K8" s="143"/>
      <c r="L8" s="143"/>
      <c r="M8" s="311"/>
      <c r="N8" s="148"/>
      <c r="O8" s="311"/>
      <c r="P8" s="138"/>
    </row>
    <row r="9" spans="1:17" ht="12.75" customHeight="1" x14ac:dyDescent="0.25">
      <c r="A9" s="162" t="s">
        <v>188</v>
      </c>
      <c r="B9" s="125"/>
      <c r="C9" s="137"/>
      <c r="D9" s="143"/>
      <c r="E9" s="143"/>
      <c r="F9" s="143"/>
      <c r="G9" s="143"/>
      <c r="H9" s="143"/>
      <c r="I9" s="143"/>
      <c r="J9" s="143"/>
      <c r="K9" s="143"/>
      <c r="L9" s="143"/>
      <c r="M9" s="311"/>
      <c r="N9" s="148"/>
      <c r="O9" s="311"/>
      <c r="P9" s="138"/>
    </row>
    <row r="10" spans="1:17" ht="12.75" customHeight="1" x14ac:dyDescent="0.25">
      <c r="A10" s="162" t="s">
        <v>503</v>
      </c>
      <c r="B10" s="125"/>
      <c r="C10" s="137"/>
      <c r="D10" s="143"/>
      <c r="E10" s="143"/>
      <c r="F10" s="143"/>
      <c r="G10" s="143"/>
      <c r="H10" s="143"/>
      <c r="I10" s="143"/>
      <c r="J10" s="143"/>
      <c r="K10" s="143"/>
      <c r="L10" s="143"/>
      <c r="M10" s="311"/>
      <c r="N10" s="148"/>
      <c r="O10" s="311"/>
      <c r="P10" s="138"/>
    </row>
    <row r="11" spans="1:17" ht="12.75" customHeight="1" x14ac:dyDescent="0.25">
      <c r="A11" s="162" t="s">
        <v>534</v>
      </c>
      <c r="B11" s="125"/>
      <c r="C11" s="137"/>
      <c r="D11" s="143"/>
      <c r="E11" s="143"/>
      <c r="F11" s="143"/>
      <c r="G11" s="143"/>
      <c r="H11" s="143"/>
      <c r="I11" s="143"/>
      <c r="J11" s="143"/>
      <c r="K11" s="143"/>
      <c r="L11" s="143"/>
      <c r="M11" s="311"/>
      <c r="N11" s="148"/>
      <c r="O11" s="311"/>
      <c r="P11" s="138"/>
    </row>
    <row r="12" spans="1:17" ht="12.75" customHeight="1" x14ac:dyDescent="0.25">
      <c r="A12" s="162" t="s">
        <v>314</v>
      </c>
      <c r="B12" s="125"/>
      <c r="C12" s="137"/>
      <c r="D12" s="143"/>
      <c r="E12" s="143"/>
      <c r="F12" s="143"/>
      <c r="G12" s="143"/>
      <c r="H12" s="143"/>
      <c r="I12" s="143"/>
      <c r="J12" s="143"/>
      <c r="K12" s="143"/>
      <c r="L12" s="143"/>
      <c r="M12" s="311"/>
      <c r="N12" s="148"/>
      <c r="O12" s="311"/>
      <c r="P12" s="138"/>
    </row>
    <row r="13" spans="1:17" ht="12.75" customHeight="1" x14ac:dyDescent="0.25">
      <c r="A13" s="162" t="s">
        <v>186</v>
      </c>
      <c r="B13" s="125"/>
      <c r="C13" s="137"/>
      <c r="D13" s="143"/>
      <c r="E13" s="143"/>
      <c r="F13" s="143"/>
      <c r="G13" s="143"/>
      <c r="H13" s="143"/>
      <c r="I13" s="143"/>
      <c r="J13" s="143"/>
      <c r="K13" s="143"/>
      <c r="L13" s="143"/>
      <c r="M13" s="311"/>
      <c r="N13" s="148"/>
      <c r="O13" s="311"/>
      <c r="P13" s="138"/>
    </row>
    <row r="14" spans="1:17" ht="12.75" customHeight="1" x14ac:dyDescent="0.25">
      <c r="A14" s="162" t="s">
        <v>491</v>
      </c>
      <c r="B14" s="125"/>
      <c r="C14" s="137"/>
      <c r="D14" s="143"/>
      <c r="E14" s="143"/>
      <c r="F14" s="143"/>
      <c r="G14" s="143"/>
      <c r="H14" s="143"/>
      <c r="I14" s="143"/>
      <c r="J14" s="143"/>
      <c r="K14" s="143"/>
      <c r="L14" s="143"/>
      <c r="M14" s="311"/>
      <c r="N14" s="148"/>
      <c r="O14" s="311"/>
      <c r="P14" s="138"/>
    </row>
    <row r="15" spans="1:17" ht="12.75" customHeight="1" x14ac:dyDescent="0.25">
      <c r="A15" s="162" t="s">
        <v>536</v>
      </c>
      <c r="B15" s="125"/>
      <c r="C15" s="137"/>
      <c r="D15" s="143"/>
      <c r="E15" s="143"/>
      <c r="F15" s="143"/>
      <c r="G15" s="143"/>
      <c r="H15" s="143"/>
      <c r="I15" s="143"/>
      <c r="J15" s="143"/>
      <c r="K15" s="143"/>
      <c r="L15" s="143"/>
      <c r="M15" s="311"/>
      <c r="N15" s="148"/>
      <c r="O15" s="311"/>
      <c r="P15" s="138"/>
    </row>
    <row r="16" spans="1:17" ht="12.75" customHeight="1" x14ac:dyDescent="0.25">
      <c r="A16" s="162" t="s">
        <v>537</v>
      </c>
      <c r="B16" s="125"/>
      <c r="C16" s="137"/>
      <c r="D16" s="143"/>
      <c r="E16" s="143"/>
      <c r="F16" s="143"/>
      <c r="G16" s="143"/>
      <c r="H16" s="143"/>
      <c r="I16" s="143"/>
      <c r="J16" s="143"/>
      <c r="K16" s="143"/>
      <c r="L16" s="143"/>
      <c r="M16" s="311"/>
      <c r="N16" s="148"/>
      <c r="O16" s="311"/>
      <c r="P16" s="138"/>
    </row>
    <row r="17" spans="1:16" ht="12.75" customHeight="1" x14ac:dyDescent="0.25">
      <c r="A17" s="162" t="s">
        <v>487</v>
      </c>
      <c r="B17" s="125"/>
      <c r="C17" s="137"/>
      <c r="D17" s="143"/>
      <c r="E17" s="143"/>
      <c r="F17" s="143"/>
      <c r="G17" s="143"/>
      <c r="H17" s="143"/>
      <c r="I17" s="143"/>
      <c r="J17" s="143"/>
      <c r="K17" s="143"/>
      <c r="L17" s="143"/>
      <c r="M17" s="311"/>
      <c r="N17" s="148"/>
      <c r="O17" s="311"/>
      <c r="P17" s="138"/>
    </row>
    <row r="18" spans="1:16" ht="12.75" customHeight="1" x14ac:dyDescent="0.25">
      <c r="A18" s="162" t="s">
        <v>187</v>
      </c>
      <c r="B18" s="125"/>
      <c r="C18" s="137"/>
      <c r="D18" s="143"/>
      <c r="E18" s="143"/>
      <c r="F18" s="143"/>
      <c r="G18" s="143"/>
      <c r="H18" s="143"/>
      <c r="I18" s="143"/>
      <c r="J18" s="143"/>
      <c r="K18" s="143"/>
      <c r="L18" s="143"/>
      <c r="M18" s="311"/>
      <c r="N18" s="148"/>
      <c r="O18" s="311" t="s">
        <v>798</v>
      </c>
      <c r="P18" s="138"/>
    </row>
    <row r="19" spans="1:16" ht="12.75" customHeight="1" x14ac:dyDescent="0.25">
      <c r="A19" s="162" t="s">
        <v>539</v>
      </c>
      <c r="B19" s="125"/>
      <c r="C19" s="137"/>
      <c r="D19" s="143"/>
      <c r="E19" s="143"/>
      <c r="F19" s="143"/>
      <c r="G19" s="143"/>
      <c r="H19" s="143"/>
      <c r="I19" s="143"/>
      <c r="J19" s="143"/>
      <c r="K19" s="143"/>
      <c r="L19" s="143"/>
      <c r="M19" s="311"/>
      <c r="N19" s="148"/>
      <c r="O19" s="311"/>
      <c r="P19" s="138"/>
    </row>
    <row r="20" spans="1:16" ht="12.75" customHeight="1" thickBot="1" x14ac:dyDescent="0.3">
      <c r="A20" s="163" t="s">
        <v>177</v>
      </c>
      <c r="B20" s="125"/>
      <c r="C20" s="137"/>
      <c r="D20" s="143"/>
      <c r="E20" s="143"/>
      <c r="F20" s="143"/>
      <c r="G20" s="143"/>
      <c r="H20" s="143"/>
      <c r="I20" s="143"/>
      <c r="J20" s="143"/>
      <c r="K20" s="143"/>
      <c r="L20" s="143"/>
      <c r="M20" s="311"/>
      <c r="N20" s="148"/>
      <c r="O20" s="311"/>
      <c r="P20" s="138"/>
    </row>
    <row r="21" spans="1:16" ht="16.5" customHeight="1" thickBot="1" x14ac:dyDescent="0.3">
      <c r="A21" s="160" t="s">
        <v>340</v>
      </c>
      <c r="B21" s="152"/>
      <c r="C21" s="239"/>
      <c r="D21" s="143"/>
      <c r="E21" s="143"/>
      <c r="F21" s="143"/>
      <c r="G21" s="143"/>
      <c r="H21" s="143"/>
      <c r="I21" s="143"/>
      <c r="J21" s="143"/>
      <c r="K21" s="143"/>
      <c r="L21" s="143"/>
      <c r="M21" s="148"/>
      <c r="N21" s="148"/>
      <c r="O21" s="148"/>
      <c r="P21" s="239"/>
    </row>
    <row r="22" spans="1:16" ht="12.75" customHeight="1" x14ac:dyDescent="0.25">
      <c r="A22" s="161" t="s">
        <v>189</v>
      </c>
      <c r="B22" s="125"/>
      <c r="C22" s="137"/>
      <c r="D22" s="143"/>
      <c r="E22" s="143"/>
      <c r="F22" s="143"/>
      <c r="G22" s="143"/>
      <c r="H22" s="143"/>
      <c r="I22" s="143"/>
      <c r="J22" s="143"/>
      <c r="K22" s="143"/>
      <c r="L22" s="143"/>
      <c r="M22" s="311"/>
      <c r="N22" s="148"/>
      <c r="O22" s="311"/>
      <c r="P22" s="138"/>
    </row>
    <row r="23" spans="1:16" ht="12.75" customHeight="1" x14ac:dyDescent="0.25">
      <c r="A23" s="162" t="s">
        <v>179</v>
      </c>
      <c r="B23" s="125"/>
      <c r="C23" s="137"/>
      <c r="D23" s="143"/>
      <c r="E23" s="143"/>
      <c r="F23" s="143"/>
      <c r="G23" s="143"/>
      <c r="H23" s="143"/>
      <c r="I23" s="143"/>
      <c r="J23" s="143"/>
      <c r="K23" s="143"/>
      <c r="L23" s="143"/>
      <c r="M23" s="311"/>
      <c r="N23" s="148"/>
      <c r="O23" s="311"/>
      <c r="P23" s="138"/>
    </row>
    <row r="24" spans="1:16" ht="12.75" customHeight="1" x14ac:dyDescent="0.25">
      <c r="A24" s="162" t="s">
        <v>488</v>
      </c>
      <c r="B24" s="125"/>
      <c r="C24" s="137"/>
      <c r="D24" s="143"/>
      <c r="E24" s="143"/>
      <c r="F24" s="143"/>
      <c r="G24" s="143"/>
      <c r="H24" s="143"/>
      <c r="I24" s="143"/>
      <c r="J24" s="143"/>
      <c r="K24" s="143"/>
      <c r="L24" s="143"/>
      <c r="M24" s="311"/>
      <c r="N24" s="148"/>
      <c r="O24" s="311"/>
      <c r="P24" s="138"/>
    </row>
    <row r="25" spans="1:16" ht="12.75" customHeight="1" x14ac:dyDescent="0.25">
      <c r="A25" s="162" t="s">
        <v>180</v>
      </c>
      <c r="B25" s="125"/>
      <c r="C25" s="137"/>
      <c r="D25" s="143"/>
      <c r="E25" s="143"/>
      <c r="F25" s="143"/>
      <c r="G25" s="143"/>
      <c r="H25" s="143"/>
      <c r="I25" s="143"/>
      <c r="J25" s="143"/>
      <c r="K25" s="143"/>
      <c r="L25" s="143"/>
      <c r="M25" s="311"/>
      <c r="N25" s="148"/>
      <c r="O25" s="311"/>
      <c r="P25" s="138"/>
    </row>
    <row r="26" spans="1:16" ht="12.75" customHeight="1" thickBot="1" x14ac:dyDescent="0.3">
      <c r="A26" s="163" t="s">
        <v>489</v>
      </c>
      <c r="B26" s="125"/>
      <c r="C26" s="137"/>
      <c r="D26" s="143"/>
      <c r="E26" s="143"/>
      <c r="F26" s="143"/>
      <c r="G26" s="143"/>
      <c r="H26" s="143"/>
      <c r="I26" s="143"/>
      <c r="J26" s="143"/>
      <c r="K26" s="143"/>
      <c r="L26" s="143"/>
      <c r="M26" s="311"/>
      <c r="N26" s="148"/>
      <c r="O26" s="311"/>
      <c r="P26" s="138"/>
    </row>
    <row r="27" spans="1:16" ht="16.5" customHeight="1" thickBot="1" x14ac:dyDescent="0.3">
      <c r="A27" s="160" t="s">
        <v>341</v>
      </c>
      <c r="B27" s="152"/>
      <c r="C27" s="239"/>
      <c r="D27" s="143"/>
      <c r="E27" s="143"/>
      <c r="F27" s="143"/>
      <c r="G27" s="143"/>
      <c r="H27" s="143"/>
      <c r="I27" s="143"/>
      <c r="J27" s="143"/>
      <c r="K27" s="143"/>
      <c r="L27" s="143"/>
      <c r="M27" s="148"/>
      <c r="N27" s="148"/>
      <c r="O27" s="148"/>
      <c r="P27" s="239"/>
    </row>
    <row r="28" spans="1:16" ht="12.75" customHeight="1" x14ac:dyDescent="0.25">
      <c r="A28" s="161" t="s">
        <v>182</v>
      </c>
      <c r="B28" s="125"/>
      <c r="C28" s="137"/>
      <c r="D28" s="143"/>
      <c r="E28" s="143"/>
      <c r="F28" s="143"/>
      <c r="G28" s="143"/>
      <c r="H28" s="143"/>
      <c r="I28" s="143"/>
      <c r="J28" s="143"/>
      <c r="K28" s="143"/>
      <c r="L28" s="143"/>
      <c r="M28" s="311"/>
      <c r="N28" s="148"/>
      <c r="O28" s="311"/>
      <c r="P28" s="138"/>
    </row>
    <row r="29" spans="1:16" ht="12.75" customHeight="1" x14ac:dyDescent="0.25">
      <c r="A29" s="162" t="s">
        <v>542</v>
      </c>
      <c r="B29" s="125"/>
      <c r="C29" s="137"/>
      <c r="D29" s="143"/>
      <c r="E29" s="143"/>
      <c r="F29" s="143"/>
      <c r="G29" s="143"/>
      <c r="H29" s="143"/>
      <c r="I29" s="143"/>
      <c r="J29" s="143"/>
      <c r="K29" s="143"/>
      <c r="L29" s="143"/>
      <c r="M29" s="311"/>
      <c r="N29" s="148"/>
      <c r="O29" s="311"/>
      <c r="P29" s="138"/>
    </row>
    <row r="30" spans="1:16" ht="12.75" customHeight="1" x14ac:dyDescent="0.25">
      <c r="A30" s="162" t="s">
        <v>183</v>
      </c>
      <c r="B30" s="125"/>
      <c r="C30" s="137"/>
      <c r="D30" s="143"/>
      <c r="E30" s="143"/>
      <c r="F30" s="143"/>
      <c r="G30" s="143"/>
      <c r="H30" s="143"/>
      <c r="I30" s="143"/>
      <c r="J30" s="143"/>
      <c r="K30" s="143"/>
      <c r="L30" s="143"/>
      <c r="M30" s="311"/>
      <c r="N30" s="148"/>
      <c r="O30" s="311"/>
      <c r="P30" s="138"/>
    </row>
    <row r="31" spans="1:16" ht="12.75" customHeight="1" x14ac:dyDescent="0.25">
      <c r="A31" s="162" t="s">
        <v>490</v>
      </c>
      <c r="B31" s="125"/>
      <c r="C31" s="137"/>
      <c r="D31" s="143"/>
      <c r="E31" s="143"/>
      <c r="F31" s="143"/>
      <c r="G31" s="143"/>
      <c r="H31" s="143"/>
      <c r="I31" s="143"/>
      <c r="J31" s="143"/>
      <c r="K31" s="143"/>
      <c r="L31" s="143"/>
      <c r="M31" s="311"/>
      <c r="N31" s="148"/>
      <c r="O31" s="311"/>
      <c r="P31" s="138"/>
    </row>
    <row r="32" spans="1:16" ht="12.75" customHeight="1" x14ac:dyDescent="0.25">
      <c r="A32" s="162" t="s">
        <v>544</v>
      </c>
      <c r="B32" s="125"/>
      <c r="C32" s="137"/>
      <c r="D32" s="143"/>
      <c r="E32" s="143"/>
      <c r="F32" s="143"/>
      <c r="G32" s="143"/>
      <c r="H32" s="143"/>
      <c r="I32" s="143"/>
      <c r="J32" s="143"/>
      <c r="K32" s="143"/>
      <c r="L32" s="143"/>
      <c r="M32" s="311"/>
      <c r="N32" s="148"/>
      <c r="O32" s="311"/>
      <c r="P32" s="138"/>
    </row>
    <row r="33" spans="1:16" ht="12.75" customHeight="1" x14ac:dyDescent="0.25">
      <c r="A33" s="162" t="s">
        <v>181</v>
      </c>
      <c r="B33" s="125"/>
      <c r="C33" s="137"/>
      <c r="D33" s="143"/>
      <c r="E33" s="143"/>
      <c r="F33" s="143"/>
      <c r="G33" s="143"/>
      <c r="H33" s="143"/>
      <c r="I33" s="143"/>
      <c r="J33" s="143"/>
      <c r="K33" s="143"/>
      <c r="L33" s="143"/>
      <c r="M33" s="311"/>
      <c r="N33" s="148"/>
      <c r="O33" s="311"/>
      <c r="P33" s="138"/>
    </row>
    <row r="34" spans="1:16" ht="12.75" customHeight="1" x14ac:dyDescent="0.25">
      <c r="A34" s="162" t="s">
        <v>545</v>
      </c>
      <c r="B34" s="125"/>
      <c r="C34" s="137"/>
      <c r="D34" s="143"/>
      <c r="E34" s="143"/>
      <c r="F34" s="143"/>
      <c r="G34" s="143"/>
      <c r="H34" s="143"/>
      <c r="I34" s="143"/>
      <c r="J34" s="143"/>
      <c r="K34" s="143"/>
      <c r="L34" s="143"/>
      <c r="M34" s="311"/>
      <c r="N34" s="148"/>
      <c r="O34" s="311"/>
      <c r="P34" s="138"/>
    </row>
    <row r="35" spans="1:16" ht="12.75" customHeight="1" x14ac:dyDescent="0.25">
      <c r="A35" s="162" t="s">
        <v>546</v>
      </c>
      <c r="B35" s="125"/>
      <c r="C35" s="137"/>
      <c r="D35" s="143"/>
      <c r="E35" s="143"/>
      <c r="F35" s="143"/>
      <c r="G35" s="143"/>
      <c r="H35" s="143"/>
      <c r="I35" s="143"/>
      <c r="J35" s="143"/>
      <c r="K35" s="143"/>
      <c r="L35" s="143"/>
      <c r="M35" s="311"/>
      <c r="N35" s="148"/>
      <c r="O35" s="311"/>
      <c r="P35" s="138"/>
    </row>
    <row r="36" spans="1:16" ht="12.75" customHeight="1" x14ac:dyDescent="0.25">
      <c r="A36" s="162" t="s">
        <v>547</v>
      </c>
      <c r="B36" s="125"/>
      <c r="C36" s="137"/>
      <c r="D36" s="143"/>
      <c r="E36" s="143"/>
      <c r="F36" s="143"/>
      <c r="G36" s="143"/>
      <c r="H36" s="143"/>
      <c r="I36" s="143"/>
      <c r="J36" s="143"/>
      <c r="K36" s="143"/>
      <c r="L36" s="143"/>
      <c r="M36" s="311"/>
      <c r="N36" s="148"/>
      <c r="O36" s="311"/>
      <c r="P36" s="138"/>
    </row>
    <row r="37" spans="1:16" ht="12.75" customHeight="1" x14ac:dyDescent="0.25">
      <c r="A37" s="162" t="s">
        <v>548</v>
      </c>
      <c r="B37" s="125"/>
      <c r="C37" s="137"/>
      <c r="D37" s="143"/>
      <c r="E37" s="143"/>
      <c r="F37" s="143"/>
      <c r="G37" s="143"/>
      <c r="H37" s="143"/>
      <c r="I37" s="143"/>
      <c r="J37" s="143"/>
      <c r="K37" s="143"/>
      <c r="L37" s="143"/>
      <c r="M37" s="311"/>
      <c r="N37" s="148"/>
      <c r="O37" s="311"/>
      <c r="P37" s="138"/>
    </row>
    <row r="38" spans="1:16" ht="12.75" customHeight="1" thickBot="1" x14ac:dyDescent="0.3">
      <c r="A38" s="163" t="s">
        <v>549</v>
      </c>
      <c r="B38" s="125"/>
      <c r="C38" s="137"/>
      <c r="D38" s="143"/>
      <c r="E38" s="143"/>
      <c r="F38" s="143"/>
      <c r="G38" s="143"/>
      <c r="H38" s="143"/>
      <c r="I38" s="143"/>
      <c r="J38" s="143"/>
      <c r="K38" s="143"/>
      <c r="L38" s="143"/>
      <c r="M38" s="311"/>
      <c r="N38" s="148"/>
      <c r="O38" s="311"/>
      <c r="P38" s="138"/>
    </row>
    <row r="39" spans="1:16" ht="16.5" customHeight="1" thickBot="1" x14ac:dyDescent="0.3">
      <c r="A39" s="160" t="s">
        <v>206</v>
      </c>
      <c r="B39" s="152"/>
      <c r="C39" s="239"/>
      <c r="D39" s="143"/>
      <c r="E39" s="143"/>
      <c r="F39" s="143"/>
      <c r="G39" s="143"/>
      <c r="H39" s="143"/>
      <c r="I39" s="143"/>
      <c r="J39" s="143"/>
      <c r="K39" s="143"/>
      <c r="L39" s="143"/>
      <c r="M39" s="148"/>
      <c r="N39" s="148"/>
      <c r="O39" s="148"/>
      <c r="P39" s="239"/>
    </row>
    <row r="40" spans="1:16" ht="12.75" customHeight="1" x14ac:dyDescent="0.25">
      <c r="A40" s="161" t="s">
        <v>550</v>
      </c>
      <c r="B40" s="125"/>
      <c r="C40" s="137"/>
      <c r="D40" s="143"/>
      <c r="E40" s="143"/>
      <c r="F40" s="143"/>
      <c r="G40" s="143"/>
      <c r="H40" s="143"/>
      <c r="I40" s="143"/>
      <c r="J40" s="143"/>
      <c r="K40" s="143"/>
      <c r="L40" s="143"/>
      <c r="M40" s="311"/>
      <c r="N40" s="148"/>
      <c r="O40" s="311"/>
      <c r="P40" s="138"/>
    </row>
    <row r="41" spans="1:16" ht="12.75" customHeight="1" x14ac:dyDescent="0.25">
      <c r="A41" s="162" t="s">
        <v>551</v>
      </c>
      <c r="B41" s="125"/>
      <c r="C41" s="137"/>
      <c r="D41" s="143"/>
      <c r="E41" s="143"/>
      <c r="F41" s="143"/>
      <c r="G41" s="143"/>
      <c r="H41" s="143"/>
      <c r="I41" s="143"/>
      <c r="J41" s="143"/>
      <c r="K41" s="143"/>
      <c r="L41" s="143"/>
      <c r="M41" s="311"/>
      <c r="N41" s="148"/>
      <c r="O41" s="311"/>
      <c r="P41" s="138"/>
    </row>
    <row r="42" spans="1:16" ht="12.75" customHeight="1" x14ac:dyDescent="0.25">
      <c r="A42" s="162" t="s">
        <v>552</v>
      </c>
      <c r="B42" s="125"/>
      <c r="C42" s="137"/>
      <c r="D42" s="143"/>
      <c r="E42" s="143"/>
      <c r="F42" s="143"/>
      <c r="G42" s="143"/>
      <c r="H42" s="143"/>
      <c r="I42" s="143"/>
      <c r="J42" s="143"/>
      <c r="K42" s="143"/>
      <c r="L42" s="143"/>
      <c r="M42" s="311"/>
      <c r="N42" s="148"/>
      <c r="O42" s="311"/>
      <c r="P42" s="138"/>
    </row>
    <row r="43" spans="1:16" ht="12.75" customHeight="1" x14ac:dyDescent="0.25">
      <c r="A43" s="162" t="s">
        <v>185</v>
      </c>
      <c r="B43" s="125"/>
      <c r="C43" s="137"/>
      <c r="D43" s="143"/>
      <c r="E43" s="143"/>
      <c r="F43" s="143"/>
      <c r="G43" s="143"/>
      <c r="H43" s="143"/>
      <c r="I43" s="143"/>
      <c r="J43" s="143"/>
      <c r="K43" s="143"/>
      <c r="L43" s="143"/>
      <c r="M43" s="311"/>
      <c r="N43" s="148"/>
      <c r="O43" s="311"/>
      <c r="P43" s="138"/>
    </row>
    <row r="44" spans="1:16" ht="12.75" customHeight="1" x14ac:dyDescent="0.25">
      <c r="A44" s="162" t="s">
        <v>553</v>
      </c>
      <c r="B44" s="125"/>
      <c r="C44" s="137"/>
      <c r="D44" s="143"/>
      <c r="E44" s="143"/>
      <c r="F44" s="143"/>
      <c r="G44" s="143"/>
      <c r="H44" s="143"/>
      <c r="I44" s="143"/>
      <c r="J44" s="143"/>
      <c r="K44" s="143"/>
      <c r="L44" s="143"/>
      <c r="M44" s="311"/>
      <c r="N44" s="148"/>
      <c r="O44" s="311"/>
      <c r="P44" s="138"/>
    </row>
    <row r="45" spans="1:16" ht="12.75" customHeight="1" x14ac:dyDescent="0.25">
      <c r="A45" s="162" t="s">
        <v>554</v>
      </c>
      <c r="B45" s="125"/>
      <c r="C45" s="137"/>
      <c r="D45" s="143"/>
      <c r="E45" s="143"/>
      <c r="F45" s="143"/>
      <c r="G45" s="143"/>
      <c r="H45" s="143"/>
      <c r="I45" s="143"/>
      <c r="J45" s="143"/>
      <c r="K45" s="143"/>
      <c r="L45" s="143"/>
      <c r="M45" s="311"/>
      <c r="N45" s="148"/>
      <c r="O45" s="311"/>
      <c r="P45" s="138"/>
    </row>
    <row r="46" spans="1:16" ht="12.75" customHeight="1" x14ac:dyDescent="0.25">
      <c r="A46" s="162" t="s">
        <v>208</v>
      </c>
      <c r="B46" s="125"/>
      <c r="C46" s="137"/>
      <c r="D46" s="143"/>
      <c r="E46" s="143"/>
      <c r="F46" s="143"/>
      <c r="G46" s="143"/>
      <c r="H46" s="143"/>
      <c r="I46" s="143"/>
      <c r="J46" s="143"/>
      <c r="K46" s="143"/>
      <c r="L46" s="143"/>
      <c r="M46" s="311"/>
      <c r="N46" s="148"/>
      <c r="O46" s="311"/>
      <c r="P46" s="138"/>
    </row>
    <row r="47" spans="1:16" ht="12.75" customHeight="1" x14ac:dyDescent="0.25">
      <c r="A47" s="162" t="s">
        <v>0</v>
      </c>
      <c r="B47" s="125"/>
      <c r="C47" s="137"/>
      <c r="D47" s="143"/>
      <c r="E47" s="143"/>
      <c r="F47" s="143"/>
      <c r="G47" s="143"/>
      <c r="H47" s="143"/>
      <c r="I47" s="143"/>
      <c r="J47" s="143"/>
      <c r="K47" s="143"/>
      <c r="L47" s="143"/>
      <c r="M47" s="311"/>
      <c r="N47" s="148"/>
      <c r="O47" s="311"/>
      <c r="P47" s="138"/>
    </row>
    <row r="48" spans="1:16" ht="12.75" customHeight="1" x14ac:dyDescent="0.25">
      <c r="A48" s="162" t="s">
        <v>1</v>
      </c>
      <c r="B48" s="125"/>
      <c r="C48" s="137"/>
      <c r="D48" s="143"/>
      <c r="E48" s="143"/>
      <c r="F48" s="143"/>
      <c r="G48" s="143"/>
      <c r="H48" s="143"/>
      <c r="I48" s="143"/>
      <c r="J48" s="143"/>
      <c r="K48" s="143"/>
      <c r="L48" s="143"/>
      <c r="M48" s="311"/>
      <c r="N48" s="148"/>
      <c r="O48" s="311"/>
      <c r="P48" s="138"/>
    </row>
    <row r="49" spans="1:17" ht="12.75" customHeight="1" x14ac:dyDescent="0.25">
      <c r="A49" s="162" t="s">
        <v>205</v>
      </c>
      <c r="B49" s="125"/>
      <c r="C49" s="137"/>
      <c r="D49" s="143"/>
      <c r="E49" s="143"/>
      <c r="F49" s="143"/>
      <c r="G49" s="143"/>
      <c r="H49" s="143"/>
      <c r="I49" s="143"/>
      <c r="J49" s="143"/>
      <c r="K49" s="143"/>
      <c r="L49" s="143"/>
      <c r="M49" s="311"/>
      <c r="N49" s="148"/>
      <c r="O49" s="311"/>
      <c r="P49" s="138"/>
    </row>
    <row r="50" spans="1:17" ht="12.75" customHeight="1" thickBot="1" x14ac:dyDescent="0.3">
      <c r="A50" s="163" t="s">
        <v>184</v>
      </c>
      <c r="B50" s="125"/>
      <c r="C50" s="137"/>
      <c r="D50" s="143"/>
      <c r="E50" s="143"/>
      <c r="F50" s="143"/>
      <c r="G50" s="143"/>
      <c r="H50" s="143"/>
      <c r="I50" s="143"/>
      <c r="J50" s="143"/>
      <c r="K50" s="143"/>
      <c r="L50" s="143"/>
      <c r="M50" s="311"/>
      <c r="N50" s="148"/>
      <c r="O50" s="311"/>
      <c r="P50" s="138"/>
    </row>
    <row r="51" spans="1:17" ht="16.5" customHeight="1" thickBot="1" x14ac:dyDescent="0.3">
      <c r="A51" s="160" t="s">
        <v>342</v>
      </c>
      <c r="B51" s="152"/>
      <c r="C51" s="239"/>
      <c r="D51" s="143"/>
      <c r="E51" s="143"/>
      <c r="F51" s="143"/>
      <c r="G51" s="143"/>
      <c r="H51" s="143"/>
      <c r="I51" s="143"/>
      <c r="J51" s="143"/>
      <c r="K51" s="143"/>
      <c r="L51" s="143"/>
      <c r="M51" s="148"/>
      <c r="N51" s="148"/>
      <c r="O51" s="148"/>
      <c r="P51" s="239"/>
    </row>
    <row r="52" spans="1:17" ht="12.75" customHeight="1" x14ac:dyDescent="0.25">
      <c r="A52" s="161" t="s">
        <v>2</v>
      </c>
      <c r="B52" s="125"/>
      <c r="C52" s="137"/>
      <c r="D52" s="143"/>
      <c r="E52" s="143"/>
      <c r="F52" s="143"/>
      <c r="G52" s="143"/>
      <c r="H52" s="143"/>
      <c r="I52" s="143"/>
      <c r="J52" s="143"/>
      <c r="K52" s="143"/>
      <c r="L52" s="143"/>
      <c r="M52" s="311"/>
      <c r="N52" s="148"/>
      <c r="O52" s="311"/>
      <c r="P52" s="138"/>
    </row>
    <row r="53" spans="1:17" ht="12.75" customHeight="1" x14ac:dyDescent="0.25">
      <c r="A53" s="162" t="s">
        <v>3</v>
      </c>
      <c r="B53" s="125"/>
      <c r="C53" s="137"/>
      <c r="D53" s="143"/>
      <c r="E53" s="143"/>
      <c r="F53" s="143"/>
      <c r="G53" s="143"/>
      <c r="H53" s="143"/>
      <c r="I53" s="143"/>
      <c r="J53" s="143"/>
      <c r="K53" s="143"/>
      <c r="L53" s="143"/>
      <c r="M53" s="311"/>
      <c r="N53" s="148"/>
      <c r="O53" s="311"/>
      <c r="P53" s="138"/>
    </row>
    <row r="54" spans="1:17" ht="12.75" customHeight="1" x14ac:dyDescent="0.25">
      <c r="A54" s="162" t="s">
        <v>4</v>
      </c>
      <c r="B54" s="125"/>
      <c r="C54" s="137"/>
      <c r="D54" s="143"/>
      <c r="E54" s="143"/>
      <c r="F54" s="143"/>
      <c r="G54" s="143"/>
      <c r="H54" s="143"/>
      <c r="I54" s="143"/>
      <c r="J54" s="143"/>
      <c r="K54" s="143"/>
      <c r="L54" s="143"/>
      <c r="M54" s="311"/>
      <c r="N54" s="148"/>
      <c r="O54" s="311"/>
      <c r="P54" s="138"/>
    </row>
    <row r="55" spans="1:17" ht="12.75" customHeight="1" x14ac:dyDescent="0.25">
      <c r="A55" s="162" t="s">
        <v>5</v>
      </c>
      <c r="B55" s="125"/>
      <c r="C55" s="137"/>
      <c r="D55" s="143"/>
      <c r="E55" s="143"/>
      <c r="F55" s="143"/>
      <c r="G55" s="143"/>
      <c r="H55" s="143"/>
      <c r="I55" s="143"/>
      <c r="J55" s="143"/>
      <c r="K55" s="143"/>
      <c r="L55" s="143"/>
      <c r="M55" s="311"/>
      <c r="N55" s="148"/>
      <c r="O55" s="311"/>
      <c r="P55" s="138"/>
    </row>
    <row r="56" spans="1:17" ht="12.75" customHeight="1" x14ac:dyDescent="0.25">
      <c r="A56" s="162" t="s">
        <v>207</v>
      </c>
      <c r="B56" s="125"/>
      <c r="C56" s="137"/>
      <c r="D56" s="143"/>
      <c r="E56" s="143"/>
      <c r="F56" s="143"/>
      <c r="G56" s="143"/>
      <c r="H56" s="143"/>
      <c r="I56" s="143"/>
      <c r="J56" s="143"/>
      <c r="K56" s="143"/>
      <c r="L56" s="143"/>
      <c r="M56" s="311"/>
      <c r="N56" s="148"/>
      <c r="O56" s="311"/>
      <c r="P56" s="138"/>
    </row>
    <row r="57" spans="1:17" ht="12.75" customHeight="1" thickBot="1" x14ac:dyDescent="0.3">
      <c r="A57" s="163" t="s">
        <v>282</v>
      </c>
      <c r="B57" s="125"/>
      <c r="C57" s="137"/>
      <c r="D57" s="143"/>
      <c r="E57" s="143"/>
      <c r="F57" s="143"/>
      <c r="G57" s="143"/>
      <c r="H57" s="143"/>
      <c r="I57" s="143"/>
      <c r="J57" s="143"/>
      <c r="K57" s="143"/>
      <c r="L57" s="143"/>
      <c r="M57" s="311"/>
      <c r="N57" s="148"/>
      <c r="O57" s="311"/>
      <c r="P57" s="138"/>
    </row>
    <row r="58" spans="1:17" ht="13.5" hidden="1" customHeight="1" x14ac:dyDescent="0.3">
      <c r="A58" s="7"/>
      <c r="C58" s="7"/>
      <c r="D58" s="25"/>
      <c r="E58" s="25"/>
      <c r="F58" s="25"/>
      <c r="G58" s="25"/>
      <c r="H58" s="25"/>
      <c r="I58" s="25"/>
      <c r="J58" s="25"/>
      <c r="K58" s="25"/>
      <c r="L58" s="25"/>
      <c r="M58" s="7"/>
      <c r="N58" s="7"/>
      <c r="O58" s="7"/>
      <c r="P58" s="7"/>
    </row>
    <row r="59" spans="1:17" ht="13.5" hidden="1" customHeight="1" x14ac:dyDescent="0.2">
      <c r="A59" s="7"/>
      <c r="C59" s="22"/>
      <c r="D59" s="22"/>
      <c r="E59" s="22"/>
      <c r="F59" s="22"/>
      <c r="G59" s="22"/>
      <c r="H59" s="22"/>
      <c r="I59" s="22"/>
      <c r="J59" s="22"/>
      <c r="K59" s="22"/>
      <c r="L59" s="22"/>
      <c r="M59" s="22"/>
      <c r="N59" s="22"/>
      <c r="O59" s="22"/>
      <c r="P59" s="22"/>
      <c r="Q59" s="147"/>
    </row>
    <row r="60" spans="1:17" ht="13.5" hidden="1" customHeight="1" x14ac:dyDescent="0.2">
      <c r="A60" s="7"/>
      <c r="C60" s="7"/>
      <c r="D60" s="7"/>
      <c r="E60" s="7"/>
      <c r="F60" s="7"/>
      <c r="G60" s="7"/>
      <c r="H60" s="7"/>
      <c r="I60" s="7"/>
      <c r="J60" s="7"/>
      <c r="K60" s="7"/>
      <c r="L60" s="7"/>
      <c r="M60" s="7"/>
      <c r="N60" s="7"/>
      <c r="O60" s="7"/>
      <c r="P60" s="7"/>
    </row>
    <row r="61" spans="1:17" ht="13.5" hidden="1" customHeight="1" x14ac:dyDescent="0.2">
      <c r="A61" s="7"/>
      <c r="C61" s="7"/>
      <c r="D61" s="7"/>
      <c r="E61" s="7"/>
      <c r="F61" s="7"/>
      <c r="G61" s="7"/>
      <c r="H61" s="7"/>
      <c r="I61" s="7"/>
      <c r="J61" s="7"/>
      <c r="K61" s="7"/>
      <c r="L61" s="7"/>
      <c r="M61" s="7"/>
      <c r="N61" s="7"/>
      <c r="O61" s="7"/>
      <c r="P61" s="7"/>
    </row>
    <row r="62" spans="1:17" hidden="1" x14ac:dyDescent="0.2">
      <c r="A62" s="7"/>
      <c r="C62" s="7"/>
      <c r="D62" s="7"/>
      <c r="E62" s="7"/>
      <c r="F62" s="7"/>
      <c r="G62" s="7"/>
      <c r="H62" s="7"/>
      <c r="I62" s="7"/>
      <c r="J62" s="7"/>
      <c r="K62" s="7"/>
      <c r="L62" s="7"/>
      <c r="M62" s="7"/>
      <c r="N62" s="7"/>
      <c r="O62" s="7"/>
      <c r="P62" s="7"/>
    </row>
    <row r="63" spans="1:17" x14ac:dyDescent="0.2">
      <c r="A63" s="144"/>
      <c r="C63" s="144"/>
      <c r="D63" s="144"/>
      <c r="E63" s="144"/>
      <c r="F63" s="144"/>
      <c r="G63" s="144"/>
      <c r="H63" s="144"/>
      <c r="I63" s="144"/>
      <c r="J63" s="144"/>
      <c r="K63" s="144"/>
      <c r="L63" s="144"/>
      <c r="M63" s="144"/>
      <c r="N63" s="144"/>
      <c r="O63" s="144"/>
      <c r="P63" s="144"/>
    </row>
    <row r="64" spans="1:17" x14ac:dyDescent="0.2">
      <c r="A64" s="144"/>
      <c r="C64" s="144"/>
      <c r="D64" s="144"/>
      <c r="E64" s="144"/>
      <c r="F64" s="144"/>
      <c r="G64" s="144"/>
      <c r="H64" s="144"/>
      <c r="I64" s="144"/>
      <c r="J64" s="144"/>
      <c r="K64" s="144"/>
      <c r="L64" s="144"/>
      <c r="M64" s="144"/>
      <c r="N64" s="144"/>
      <c r="O64" s="144"/>
      <c r="P64" s="144"/>
    </row>
    <row r="65" spans="1:16" x14ac:dyDescent="0.2">
      <c r="A65" s="144"/>
      <c r="C65" s="144"/>
      <c r="D65" s="144"/>
      <c r="E65" s="144"/>
      <c r="F65" s="144"/>
      <c r="G65" s="144"/>
      <c r="H65" s="144"/>
      <c r="I65" s="144"/>
      <c r="J65" s="144"/>
      <c r="K65" s="144"/>
      <c r="L65" s="144"/>
      <c r="M65" s="144"/>
      <c r="N65" s="144"/>
      <c r="O65" s="144"/>
      <c r="P65" s="144"/>
    </row>
  </sheetData>
  <sheetProtection algorithmName="SHA-512" hashValue="O11mvosL0pabN19KS0nDmshr4oqVB3/qFeStzGmewBOLAI0ZiEzZ6EfxitC0S7u/JAj47D6qSBPhI/e+CDHvmQ==" saltValue="Kgorqoa6NNt4z4ZotPVi6A==" spinCount="100000" sheet="1" objects="1" scenarios="1"/>
  <customSheetViews>
    <customSheetView guid="{B50381DA-06DA-4286-99A4-CB6DE67AD1EB}" scale="60" showGridLines="0" showRowCol="0" outlineSymbols="0" zeroValues="0">
      <pane ySplit="6" topLeftCell="A7" activePane="bottomLeft" state="frozen"/>
      <selection pane="bottomLeft" activeCell="A7" sqref="A7"/>
    </customSheetView>
  </customSheetViews>
  <mergeCells count="5">
    <mergeCell ref="A2:Q2"/>
    <mergeCell ref="F4:J4"/>
    <mergeCell ref="E6:O6"/>
    <mergeCell ref="C4:E4"/>
    <mergeCell ref="N4:P4"/>
  </mergeCells>
  <phoneticPr fontId="0" type="noConversion"/>
  <pageMargins left="0.59" right="0.48" top="0.4" bottom="0.55000000000000004" header="0.44" footer="0.5"/>
  <pageSetup paperSize="9" scale="95"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pageSetUpPr fitToPage="1"/>
  </sheetPr>
  <dimension ref="A1:X65"/>
  <sheetViews>
    <sheetView showGridLines="0" showRowColHeaders="0" showZeros="0" zoomScale="60" zoomScaleNormal="60" workbookViewId="0">
      <pane ySplit="6" topLeftCell="A7" activePane="bottomLeft" state="frozen"/>
      <selection activeCell="O64" sqref="D7:O64"/>
      <selection pane="bottomLeft" activeCell="P8" sqref="P8"/>
    </sheetView>
  </sheetViews>
  <sheetFormatPr defaultColWidth="0" defaultRowHeight="12.75" zeroHeight="1" x14ac:dyDescent="0.2"/>
  <cols>
    <col min="1" max="1" width="43.85546875" style="124" bestFit="1" customWidth="1"/>
    <col min="2" max="2" width="4" style="124" customWidth="1"/>
    <col min="3" max="3" width="3.7109375" style="124" customWidth="1"/>
    <col min="4" max="14" width="2.7109375" style="124" customWidth="1"/>
    <col min="15" max="15" width="4" style="124" customWidth="1"/>
    <col min="16" max="17" width="3.7109375" style="124" customWidth="1"/>
    <col min="18" max="24" width="3.7109375" style="124" hidden="1" customWidth="1"/>
    <col min="25" max="16384" width="0" style="124" hidden="1"/>
  </cols>
  <sheetData>
    <row r="1" spans="1:19" ht="12" customHeight="1" x14ac:dyDescent="0.2"/>
    <row r="2" spans="1:19" ht="21" customHeight="1" x14ac:dyDescent="0.25">
      <c r="A2" s="523" t="s">
        <v>34</v>
      </c>
      <c r="B2" s="524"/>
      <c r="C2" s="524"/>
      <c r="D2" s="524"/>
      <c r="E2" s="541"/>
      <c r="F2" s="541"/>
      <c r="G2" s="541"/>
      <c r="H2" s="541"/>
      <c r="I2" s="541"/>
      <c r="J2" s="541"/>
      <c r="K2" s="541"/>
      <c r="L2" s="541"/>
      <c r="M2" s="541"/>
      <c r="N2" s="541"/>
      <c r="O2" s="541"/>
      <c r="P2" s="541"/>
      <c r="Q2" s="542"/>
      <c r="R2" s="176"/>
      <c r="S2" s="176"/>
    </row>
    <row r="3" spans="1:19" ht="12" customHeight="1" x14ac:dyDescent="0.25">
      <c r="P3" s="176"/>
      <c r="Q3" s="176"/>
      <c r="R3" s="176"/>
      <c r="S3" s="176"/>
    </row>
    <row r="4" spans="1:19" ht="20.25" thickBot="1" x14ac:dyDescent="0.3">
      <c r="A4" s="168" t="str">
        <f>Naam!J13</f>
        <v>Vakgebied 2</v>
      </c>
      <c r="B4" s="142"/>
      <c r="C4" s="547" t="s">
        <v>283</v>
      </c>
      <c r="D4" s="547"/>
      <c r="E4" s="547"/>
      <c r="F4" s="543">
        <f ca="1">TODAY()</f>
        <v>43115</v>
      </c>
      <c r="G4" s="544"/>
      <c r="H4" s="544"/>
      <c r="I4" s="544"/>
      <c r="J4" s="545"/>
      <c r="K4" s="143"/>
      <c r="L4" s="143"/>
      <c r="M4" s="143"/>
      <c r="N4" s="548"/>
      <c r="O4" s="548"/>
      <c r="P4" s="548"/>
      <c r="Q4" s="549"/>
      <c r="R4" s="549"/>
      <c r="S4" s="549"/>
    </row>
    <row r="5" spans="1:19" ht="21" customHeight="1" thickBot="1" x14ac:dyDescent="0.25">
      <c r="A5" s="164" t="s">
        <v>264</v>
      </c>
      <c r="B5" s="169" t="s">
        <v>302</v>
      </c>
      <c r="C5" s="135">
        <f>COUNTIF(C8:C57,"x")</f>
        <v>0</v>
      </c>
      <c r="D5" s="164"/>
      <c r="E5" s="169"/>
      <c r="F5" s="164"/>
      <c r="G5" s="169"/>
      <c r="H5" s="164"/>
      <c r="I5" s="169"/>
      <c r="J5" s="164"/>
      <c r="K5" s="169"/>
      <c r="L5" s="164"/>
      <c r="M5" s="169"/>
      <c r="N5" s="164" t="s">
        <v>265</v>
      </c>
      <c r="O5" s="169" t="s">
        <v>302</v>
      </c>
      <c r="P5" s="307">
        <f>COUNTIF(P8:P57,"x")</f>
        <v>0</v>
      </c>
    </row>
    <row r="6" spans="1:19" ht="63" customHeight="1" x14ac:dyDescent="0.2">
      <c r="A6" s="140" t="s">
        <v>304</v>
      </c>
      <c r="B6" s="139"/>
      <c r="C6" s="153">
        <f>Naam!$E10</f>
        <v>0</v>
      </c>
      <c r="E6" s="546" t="s">
        <v>143</v>
      </c>
      <c r="F6" s="546"/>
      <c r="G6" s="546"/>
      <c r="H6" s="546"/>
      <c r="I6" s="546"/>
      <c r="J6" s="546"/>
      <c r="K6" s="546"/>
      <c r="L6" s="546"/>
      <c r="M6" s="546"/>
      <c r="N6" s="546"/>
      <c r="O6" s="546"/>
      <c r="P6" s="153">
        <f>Naam!$E10</f>
        <v>0</v>
      </c>
    </row>
    <row r="7" spans="1:19" ht="16.5" customHeight="1" thickBot="1" x14ac:dyDescent="0.25">
      <c r="A7" s="159" t="s">
        <v>339</v>
      </c>
      <c r="B7" s="152"/>
      <c r="C7" s="148"/>
      <c r="D7" s="148"/>
      <c r="E7" s="148"/>
      <c r="F7" s="148"/>
      <c r="G7" s="148"/>
      <c r="H7" s="148"/>
      <c r="I7" s="148"/>
      <c r="J7" s="148"/>
      <c r="K7" s="148"/>
      <c r="L7" s="148"/>
      <c r="M7" s="148"/>
      <c r="N7" s="148"/>
      <c r="O7" s="148"/>
      <c r="P7" s="148"/>
    </row>
    <row r="8" spans="1:19" ht="12.75" customHeight="1" x14ac:dyDescent="0.25">
      <c r="A8" s="161" t="s">
        <v>178</v>
      </c>
      <c r="B8" s="125"/>
      <c r="C8" s="137"/>
      <c r="D8" s="149"/>
      <c r="E8" s="143"/>
      <c r="F8" s="143"/>
      <c r="G8" s="148"/>
      <c r="H8" s="148"/>
      <c r="I8" s="148"/>
      <c r="J8" s="148"/>
      <c r="K8" s="148"/>
      <c r="L8" s="148"/>
      <c r="M8" s="311"/>
      <c r="N8" s="148"/>
      <c r="O8" s="311"/>
      <c r="P8" s="138"/>
    </row>
    <row r="9" spans="1:19" ht="12.75" customHeight="1" x14ac:dyDescent="0.25">
      <c r="A9" s="162" t="s">
        <v>188</v>
      </c>
      <c r="B9" s="125"/>
      <c r="C9" s="137"/>
      <c r="D9" s="143"/>
      <c r="E9" s="143"/>
      <c r="F9" s="143"/>
      <c r="G9" s="148"/>
      <c r="H9" s="148"/>
      <c r="I9" s="148"/>
      <c r="J9" s="148"/>
      <c r="K9" s="148"/>
      <c r="L9" s="148"/>
      <c r="M9" s="311"/>
      <c r="N9" s="148"/>
      <c r="O9" s="311"/>
      <c r="P9" s="138"/>
    </row>
    <row r="10" spans="1:19" ht="12.75" customHeight="1" x14ac:dyDescent="0.25">
      <c r="A10" s="162" t="s">
        <v>503</v>
      </c>
      <c r="B10" s="125"/>
      <c r="C10" s="137"/>
      <c r="D10" s="143"/>
      <c r="E10" s="143"/>
      <c r="F10" s="143"/>
      <c r="G10" s="148"/>
      <c r="H10" s="148"/>
      <c r="I10" s="148"/>
      <c r="J10" s="148"/>
      <c r="K10" s="148"/>
      <c r="L10" s="148"/>
      <c r="M10" s="311"/>
      <c r="N10" s="148"/>
      <c r="O10" s="311"/>
      <c r="P10" s="138"/>
    </row>
    <row r="11" spans="1:19" ht="12.75" customHeight="1" x14ac:dyDescent="0.25">
      <c r="A11" s="162" t="s">
        <v>534</v>
      </c>
      <c r="B11" s="125"/>
      <c r="C11" s="137"/>
      <c r="D11" s="143"/>
      <c r="E11" s="143"/>
      <c r="F11" s="143"/>
      <c r="G11" s="148"/>
      <c r="H11" s="148"/>
      <c r="I11" s="148"/>
      <c r="J11" s="148"/>
      <c r="K11" s="148"/>
      <c r="L11" s="148"/>
      <c r="M11" s="311"/>
      <c r="N11" s="148"/>
      <c r="O11" s="311"/>
      <c r="P11" s="138"/>
    </row>
    <row r="12" spans="1:19" ht="12.75" customHeight="1" x14ac:dyDescent="0.25">
      <c r="A12" s="162" t="s">
        <v>314</v>
      </c>
      <c r="B12" s="125"/>
      <c r="C12" s="137"/>
      <c r="D12" s="143"/>
      <c r="E12" s="143"/>
      <c r="F12" s="143"/>
      <c r="G12" s="148"/>
      <c r="H12" s="148"/>
      <c r="I12" s="148"/>
      <c r="J12" s="148"/>
      <c r="K12" s="148"/>
      <c r="L12" s="148"/>
      <c r="M12" s="311"/>
      <c r="N12" s="148"/>
      <c r="O12" s="311"/>
      <c r="P12" s="138"/>
    </row>
    <row r="13" spans="1:19" ht="12.75" customHeight="1" x14ac:dyDescent="0.25">
      <c r="A13" s="162" t="s">
        <v>186</v>
      </c>
      <c r="B13" s="125"/>
      <c r="C13" s="137"/>
      <c r="D13" s="143"/>
      <c r="E13" s="143"/>
      <c r="F13" s="143"/>
      <c r="G13" s="148"/>
      <c r="H13" s="148"/>
      <c r="I13" s="148"/>
      <c r="J13" s="148"/>
      <c r="K13" s="148"/>
      <c r="L13" s="148"/>
      <c r="M13" s="311"/>
      <c r="N13" s="148"/>
      <c r="O13" s="311"/>
      <c r="P13" s="138"/>
    </row>
    <row r="14" spans="1:19" ht="12.75" customHeight="1" x14ac:dyDescent="0.25">
      <c r="A14" s="162" t="s">
        <v>491</v>
      </c>
      <c r="B14" s="125"/>
      <c r="C14" s="137"/>
      <c r="D14" s="143"/>
      <c r="E14" s="143"/>
      <c r="F14" s="143"/>
      <c r="G14" s="148"/>
      <c r="H14" s="148"/>
      <c r="I14" s="148"/>
      <c r="J14" s="148"/>
      <c r="K14" s="148"/>
      <c r="L14" s="148"/>
      <c r="M14" s="311"/>
      <c r="N14" s="148"/>
      <c r="O14" s="311"/>
      <c r="P14" s="138"/>
    </row>
    <row r="15" spans="1:19" ht="12.75" customHeight="1" x14ac:dyDescent="0.25">
      <c r="A15" s="162" t="s">
        <v>536</v>
      </c>
      <c r="B15" s="125"/>
      <c r="C15" s="137"/>
      <c r="D15" s="143"/>
      <c r="E15" s="143"/>
      <c r="F15" s="143"/>
      <c r="G15" s="148"/>
      <c r="H15" s="148"/>
      <c r="I15" s="148"/>
      <c r="J15" s="148"/>
      <c r="K15" s="148"/>
      <c r="L15" s="148"/>
      <c r="M15" s="311"/>
      <c r="N15" s="148"/>
      <c r="O15" s="311"/>
      <c r="P15" s="138"/>
    </row>
    <row r="16" spans="1:19" ht="12.75" customHeight="1" x14ac:dyDescent="0.25">
      <c r="A16" s="162" t="s">
        <v>537</v>
      </c>
      <c r="B16" s="125"/>
      <c r="C16" s="137"/>
      <c r="D16" s="143"/>
      <c r="E16" s="143"/>
      <c r="F16" s="143"/>
      <c r="G16" s="148"/>
      <c r="H16" s="148"/>
      <c r="I16" s="148"/>
      <c r="J16" s="148"/>
      <c r="K16" s="148"/>
      <c r="L16" s="148"/>
      <c r="M16" s="311"/>
      <c r="N16" s="148"/>
      <c r="O16" s="311"/>
      <c r="P16" s="138"/>
    </row>
    <row r="17" spans="1:16" ht="12.75" customHeight="1" x14ac:dyDescent="0.25">
      <c r="A17" s="162" t="s">
        <v>487</v>
      </c>
      <c r="B17" s="125"/>
      <c r="C17" s="137"/>
      <c r="D17" s="143"/>
      <c r="E17" s="143"/>
      <c r="F17" s="143"/>
      <c r="G17" s="148"/>
      <c r="H17" s="148"/>
      <c r="I17" s="148"/>
      <c r="J17" s="148"/>
      <c r="K17" s="148"/>
      <c r="L17" s="148"/>
      <c r="M17" s="311"/>
      <c r="N17" s="148"/>
      <c r="O17" s="311"/>
      <c r="P17" s="138"/>
    </row>
    <row r="18" spans="1:16" ht="12.75" customHeight="1" x14ac:dyDescent="0.25">
      <c r="A18" s="162" t="s">
        <v>187</v>
      </c>
      <c r="B18" s="125"/>
      <c r="C18" s="137"/>
      <c r="D18" s="143"/>
      <c r="E18" s="143"/>
      <c r="F18" s="143"/>
      <c r="G18" s="148"/>
      <c r="H18" s="148"/>
      <c r="I18" s="148"/>
      <c r="J18" s="148"/>
      <c r="K18" s="148"/>
      <c r="L18" s="148"/>
      <c r="M18" s="311"/>
      <c r="N18" s="148"/>
      <c r="O18" s="311"/>
      <c r="P18" s="138"/>
    </row>
    <row r="19" spans="1:16" ht="12.75" customHeight="1" x14ac:dyDescent="0.25">
      <c r="A19" s="162" t="s">
        <v>539</v>
      </c>
      <c r="B19" s="125"/>
      <c r="C19" s="137"/>
      <c r="D19" s="143"/>
      <c r="E19" s="143"/>
      <c r="F19" s="143"/>
      <c r="G19" s="148"/>
      <c r="H19" s="148"/>
      <c r="I19" s="148"/>
      <c r="J19" s="148"/>
      <c r="K19" s="148"/>
      <c r="L19" s="148"/>
      <c r="M19" s="311"/>
      <c r="N19" s="148"/>
      <c r="O19" s="311"/>
      <c r="P19" s="138"/>
    </row>
    <row r="20" spans="1:16" ht="12.75" customHeight="1" thickBot="1" x14ac:dyDescent="0.3">
      <c r="A20" s="163" t="s">
        <v>177</v>
      </c>
      <c r="B20" s="125"/>
      <c r="C20" s="137"/>
      <c r="D20" s="143"/>
      <c r="E20" s="143"/>
      <c r="F20" s="143"/>
      <c r="G20" s="148"/>
      <c r="H20" s="148"/>
      <c r="I20" s="148"/>
      <c r="J20" s="148"/>
      <c r="K20" s="148"/>
      <c r="L20" s="148"/>
      <c r="M20" s="311"/>
      <c r="N20" s="148"/>
      <c r="O20" s="311"/>
      <c r="P20" s="138"/>
    </row>
    <row r="21" spans="1:16" ht="16.5" customHeight="1" thickBot="1" x14ac:dyDescent="0.3">
      <c r="A21" s="160" t="s">
        <v>340</v>
      </c>
      <c r="B21" s="152"/>
      <c r="C21" s="239"/>
      <c r="D21" s="143"/>
      <c r="E21" s="143"/>
      <c r="F21" s="143"/>
      <c r="G21" s="148"/>
      <c r="H21" s="148"/>
      <c r="I21" s="148"/>
      <c r="J21" s="148"/>
      <c r="K21" s="148"/>
      <c r="L21" s="148"/>
      <c r="M21" s="148"/>
      <c r="N21" s="148"/>
      <c r="O21" s="148"/>
      <c r="P21" s="239"/>
    </row>
    <row r="22" spans="1:16" ht="12.75" customHeight="1" x14ac:dyDescent="0.25">
      <c r="A22" s="161" t="s">
        <v>189</v>
      </c>
      <c r="B22" s="125"/>
      <c r="C22" s="137"/>
      <c r="D22" s="143"/>
      <c r="E22" s="143"/>
      <c r="F22" s="143"/>
      <c r="G22" s="148"/>
      <c r="H22" s="148"/>
      <c r="I22" s="148"/>
      <c r="J22" s="148"/>
      <c r="K22" s="148"/>
      <c r="L22" s="148"/>
      <c r="M22" s="311"/>
      <c r="N22" s="148"/>
      <c r="O22" s="311"/>
      <c r="P22" s="138"/>
    </row>
    <row r="23" spans="1:16" ht="12.75" customHeight="1" x14ac:dyDescent="0.25">
      <c r="A23" s="162" t="s">
        <v>179</v>
      </c>
      <c r="B23" s="125"/>
      <c r="C23" s="137"/>
      <c r="D23" s="143"/>
      <c r="E23" s="143"/>
      <c r="F23" s="143"/>
      <c r="G23" s="148"/>
      <c r="H23" s="148"/>
      <c r="I23" s="148"/>
      <c r="J23" s="148"/>
      <c r="K23" s="148"/>
      <c r="L23" s="148"/>
      <c r="M23" s="311"/>
      <c r="N23" s="148"/>
      <c r="O23" s="311"/>
      <c r="P23" s="138"/>
    </row>
    <row r="24" spans="1:16" ht="12.75" customHeight="1" x14ac:dyDescent="0.25">
      <c r="A24" s="162" t="s">
        <v>488</v>
      </c>
      <c r="B24" s="125"/>
      <c r="C24" s="137"/>
      <c r="D24" s="143"/>
      <c r="E24" s="143"/>
      <c r="F24" s="143"/>
      <c r="G24" s="148"/>
      <c r="H24" s="148"/>
      <c r="I24" s="148"/>
      <c r="J24" s="148"/>
      <c r="K24" s="148"/>
      <c r="L24" s="148"/>
      <c r="M24" s="311"/>
      <c r="N24" s="148"/>
      <c r="O24" s="311"/>
      <c r="P24" s="138"/>
    </row>
    <row r="25" spans="1:16" ht="12.75" customHeight="1" x14ac:dyDescent="0.25">
      <c r="A25" s="162" t="s">
        <v>180</v>
      </c>
      <c r="B25" s="125"/>
      <c r="C25" s="137"/>
      <c r="D25" s="143"/>
      <c r="E25" s="143"/>
      <c r="F25" s="143"/>
      <c r="G25" s="148"/>
      <c r="H25" s="148"/>
      <c r="I25" s="148"/>
      <c r="J25" s="148"/>
      <c r="K25" s="148"/>
      <c r="L25" s="148"/>
      <c r="M25" s="311"/>
      <c r="N25" s="148"/>
      <c r="O25" s="311"/>
      <c r="P25" s="138"/>
    </row>
    <row r="26" spans="1:16" ht="12.75" customHeight="1" thickBot="1" x14ac:dyDescent="0.3">
      <c r="A26" s="163" t="s">
        <v>489</v>
      </c>
      <c r="B26" s="125"/>
      <c r="C26" s="137"/>
      <c r="D26" s="143"/>
      <c r="E26" s="143"/>
      <c r="F26" s="143"/>
      <c r="G26" s="148"/>
      <c r="H26" s="148"/>
      <c r="I26" s="148"/>
      <c r="J26" s="148"/>
      <c r="K26" s="148"/>
      <c r="L26" s="148"/>
      <c r="M26" s="311"/>
      <c r="N26" s="148"/>
      <c r="O26" s="311"/>
      <c r="P26" s="138"/>
    </row>
    <row r="27" spans="1:16" ht="16.5" customHeight="1" thickBot="1" x14ac:dyDescent="0.3">
      <c r="A27" s="160" t="s">
        <v>341</v>
      </c>
      <c r="B27" s="152"/>
      <c r="C27" s="239"/>
      <c r="D27" s="143"/>
      <c r="E27" s="143"/>
      <c r="F27" s="143"/>
      <c r="G27" s="148"/>
      <c r="H27" s="148"/>
      <c r="I27" s="148"/>
      <c r="J27" s="148"/>
      <c r="K27" s="148"/>
      <c r="L27" s="148"/>
      <c r="M27" s="148"/>
      <c r="N27" s="148"/>
      <c r="O27" s="148"/>
      <c r="P27" s="239"/>
    </row>
    <row r="28" spans="1:16" ht="12.75" customHeight="1" x14ac:dyDescent="0.25">
      <c r="A28" s="161" t="s">
        <v>182</v>
      </c>
      <c r="B28" s="125"/>
      <c r="C28" s="137"/>
      <c r="D28" s="143"/>
      <c r="E28" s="143"/>
      <c r="F28" s="143"/>
      <c r="G28" s="148"/>
      <c r="H28" s="148"/>
      <c r="I28" s="148"/>
      <c r="J28" s="148"/>
      <c r="K28" s="148"/>
      <c r="L28" s="148"/>
      <c r="M28" s="311"/>
      <c r="N28" s="148"/>
      <c r="O28" s="311"/>
      <c r="P28" s="138"/>
    </row>
    <row r="29" spans="1:16" ht="12.75" customHeight="1" x14ac:dyDescent="0.25">
      <c r="A29" s="162" t="s">
        <v>542</v>
      </c>
      <c r="B29" s="125"/>
      <c r="C29" s="137"/>
      <c r="D29" s="143"/>
      <c r="E29" s="143"/>
      <c r="F29" s="143"/>
      <c r="G29" s="148"/>
      <c r="H29" s="148"/>
      <c r="I29" s="148"/>
      <c r="J29" s="148"/>
      <c r="K29" s="148"/>
      <c r="L29" s="148"/>
      <c r="M29" s="311"/>
      <c r="N29" s="148"/>
      <c r="O29" s="311"/>
      <c r="P29" s="138"/>
    </row>
    <row r="30" spans="1:16" ht="12.75" customHeight="1" x14ac:dyDescent="0.25">
      <c r="A30" s="162" t="s">
        <v>183</v>
      </c>
      <c r="B30" s="125"/>
      <c r="C30" s="137"/>
      <c r="D30" s="143"/>
      <c r="E30" s="143"/>
      <c r="F30" s="143"/>
      <c r="G30" s="148"/>
      <c r="H30" s="148"/>
      <c r="I30" s="148"/>
      <c r="J30" s="148"/>
      <c r="K30" s="148"/>
      <c r="L30" s="148"/>
      <c r="M30" s="311"/>
      <c r="N30" s="148"/>
      <c r="O30" s="311"/>
      <c r="P30" s="138"/>
    </row>
    <row r="31" spans="1:16" ht="12.75" customHeight="1" x14ac:dyDescent="0.25">
      <c r="A31" s="162" t="s">
        <v>490</v>
      </c>
      <c r="B31" s="125"/>
      <c r="C31" s="137"/>
      <c r="D31" s="143"/>
      <c r="E31" s="143"/>
      <c r="F31" s="143"/>
      <c r="G31" s="148"/>
      <c r="H31" s="148"/>
      <c r="I31" s="148"/>
      <c r="J31" s="148"/>
      <c r="K31" s="148"/>
      <c r="L31" s="148"/>
      <c r="M31" s="311"/>
      <c r="N31" s="148"/>
      <c r="O31" s="311"/>
      <c r="P31" s="138"/>
    </row>
    <row r="32" spans="1:16" ht="12.75" customHeight="1" x14ac:dyDescent="0.25">
      <c r="A32" s="162" t="s">
        <v>544</v>
      </c>
      <c r="B32" s="125"/>
      <c r="C32" s="137"/>
      <c r="D32" s="143"/>
      <c r="E32" s="143"/>
      <c r="F32" s="143"/>
      <c r="G32" s="148"/>
      <c r="H32" s="148"/>
      <c r="I32" s="148"/>
      <c r="J32" s="148"/>
      <c r="K32" s="148"/>
      <c r="L32" s="148"/>
      <c r="M32" s="311"/>
      <c r="N32" s="148"/>
      <c r="O32" s="311"/>
      <c r="P32" s="138"/>
    </row>
    <row r="33" spans="1:16" ht="12.75" customHeight="1" x14ac:dyDescent="0.25">
      <c r="A33" s="162" t="s">
        <v>181</v>
      </c>
      <c r="B33" s="125"/>
      <c r="C33" s="137"/>
      <c r="D33" s="143"/>
      <c r="E33" s="143"/>
      <c r="F33" s="143"/>
      <c r="G33" s="148"/>
      <c r="H33" s="148"/>
      <c r="I33" s="148"/>
      <c r="J33" s="148"/>
      <c r="K33" s="148"/>
      <c r="L33" s="148"/>
      <c r="M33" s="311"/>
      <c r="N33" s="148"/>
      <c r="O33" s="311"/>
      <c r="P33" s="138"/>
    </row>
    <row r="34" spans="1:16" ht="12.75" customHeight="1" x14ac:dyDescent="0.25">
      <c r="A34" s="162" t="s">
        <v>545</v>
      </c>
      <c r="B34" s="125"/>
      <c r="C34" s="137"/>
      <c r="D34" s="143"/>
      <c r="E34" s="143"/>
      <c r="F34" s="143"/>
      <c r="G34" s="148"/>
      <c r="H34" s="148"/>
      <c r="I34" s="148"/>
      <c r="J34" s="148"/>
      <c r="K34" s="148"/>
      <c r="L34" s="148"/>
      <c r="M34" s="311"/>
      <c r="N34" s="148"/>
      <c r="O34" s="311"/>
      <c r="P34" s="138"/>
    </row>
    <row r="35" spans="1:16" ht="12.75" customHeight="1" x14ac:dyDescent="0.25">
      <c r="A35" s="162" t="s">
        <v>546</v>
      </c>
      <c r="B35" s="125"/>
      <c r="C35" s="137"/>
      <c r="D35" s="143"/>
      <c r="E35" s="143"/>
      <c r="F35" s="143"/>
      <c r="G35" s="148"/>
      <c r="H35" s="148"/>
      <c r="I35" s="148"/>
      <c r="J35" s="148"/>
      <c r="K35" s="148"/>
      <c r="L35" s="148"/>
      <c r="M35" s="311"/>
      <c r="N35" s="148"/>
      <c r="O35" s="311"/>
      <c r="P35" s="138"/>
    </row>
    <row r="36" spans="1:16" ht="12.75" customHeight="1" x14ac:dyDescent="0.25">
      <c r="A36" s="162" t="s">
        <v>547</v>
      </c>
      <c r="B36" s="125"/>
      <c r="C36" s="137"/>
      <c r="D36" s="143"/>
      <c r="E36" s="143"/>
      <c r="F36" s="143"/>
      <c r="G36" s="148"/>
      <c r="H36" s="148"/>
      <c r="I36" s="148"/>
      <c r="J36" s="148"/>
      <c r="K36" s="148"/>
      <c r="L36" s="148"/>
      <c r="M36" s="311"/>
      <c r="N36" s="148"/>
      <c r="O36" s="311"/>
      <c r="P36" s="138"/>
    </row>
    <row r="37" spans="1:16" ht="12.75" customHeight="1" x14ac:dyDescent="0.25">
      <c r="A37" s="162" t="s">
        <v>548</v>
      </c>
      <c r="B37" s="125"/>
      <c r="C37" s="137"/>
      <c r="D37" s="143"/>
      <c r="E37" s="143"/>
      <c r="F37" s="143"/>
      <c r="G37" s="148"/>
      <c r="H37" s="148"/>
      <c r="I37" s="148"/>
      <c r="J37" s="148"/>
      <c r="K37" s="148"/>
      <c r="L37" s="148"/>
      <c r="M37" s="311"/>
      <c r="N37" s="148"/>
      <c r="O37" s="311"/>
      <c r="P37" s="138"/>
    </row>
    <row r="38" spans="1:16" ht="12.75" customHeight="1" thickBot="1" x14ac:dyDescent="0.3">
      <c r="A38" s="163" t="s">
        <v>549</v>
      </c>
      <c r="B38" s="125"/>
      <c r="C38" s="137"/>
      <c r="D38" s="143"/>
      <c r="E38" s="143"/>
      <c r="F38" s="143"/>
      <c r="G38" s="148"/>
      <c r="H38" s="148"/>
      <c r="I38" s="148"/>
      <c r="J38" s="148"/>
      <c r="K38" s="148"/>
      <c r="L38" s="148"/>
      <c r="M38" s="311"/>
      <c r="N38" s="148"/>
      <c r="O38" s="311"/>
      <c r="P38" s="138"/>
    </row>
    <row r="39" spans="1:16" ht="16.5" customHeight="1" thickBot="1" x14ac:dyDescent="0.3">
      <c r="A39" s="160" t="s">
        <v>206</v>
      </c>
      <c r="B39" s="152"/>
      <c r="C39" s="239"/>
      <c r="D39" s="143"/>
      <c r="E39" s="143"/>
      <c r="F39" s="143"/>
      <c r="G39" s="148"/>
      <c r="H39" s="148"/>
      <c r="I39" s="148"/>
      <c r="J39" s="148"/>
      <c r="K39" s="148"/>
      <c r="L39" s="148"/>
      <c r="M39" s="148"/>
      <c r="N39" s="148"/>
      <c r="O39" s="148"/>
      <c r="P39" s="239"/>
    </row>
    <row r="40" spans="1:16" ht="12.75" customHeight="1" x14ac:dyDescent="0.25">
      <c r="A40" s="161" t="s">
        <v>550</v>
      </c>
      <c r="B40" s="125"/>
      <c r="C40" s="137"/>
      <c r="D40" s="143"/>
      <c r="E40" s="143"/>
      <c r="F40" s="143"/>
      <c r="G40" s="148"/>
      <c r="H40" s="148"/>
      <c r="I40" s="148"/>
      <c r="J40" s="148"/>
      <c r="K40" s="148"/>
      <c r="L40" s="148"/>
      <c r="M40" s="311"/>
      <c r="N40" s="148"/>
      <c r="O40" s="311"/>
      <c r="P40" s="138"/>
    </row>
    <row r="41" spans="1:16" ht="12.75" customHeight="1" x14ac:dyDescent="0.25">
      <c r="A41" s="162" t="s">
        <v>551</v>
      </c>
      <c r="B41" s="125"/>
      <c r="C41" s="137"/>
      <c r="D41" s="143"/>
      <c r="E41" s="143"/>
      <c r="F41" s="143"/>
      <c r="G41" s="148"/>
      <c r="H41" s="148"/>
      <c r="I41" s="148"/>
      <c r="J41" s="148"/>
      <c r="K41" s="148"/>
      <c r="L41" s="148"/>
      <c r="M41" s="311"/>
      <c r="N41" s="148"/>
      <c r="O41" s="311"/>
      <c r="P41" s="138"/>
    </row>
    <row r="42" spans="1:16" ht="12.75" customHeight="1" x14ac:dyDescent="0.25">
      <c r="A42" s="162" t="s">
        <v>552</v>
      </c>
      <c r="B42" s="125"/>
      <c r="C42" s="137"/>
      <c r="D42" s="143"/>
      <c r="E42" s="143"/>
      <c r="F42" s="143"/>
      <c r="G42" s="148"/>
      <c r="H42" s="148"/>
      <c r="I42" s="148"/>
      <c r="J42" s="148"/>
      <c r="K42" s="148"/>
      <c r="L42" s="148"/>
      <c r="M42" s="311"/>
      <c r="N42" s="148"/>
      <c r="O42" s="311"/>
      <c r="P42" s="138"/>
    </row>
    <row r="43" spans="1:16" ht="12.75" customHeight="1" x14ac:dyDescent="0.25">
      <c r="A43" s="162" t="s">
        <v>185</v>
      </c>
      <c r="B43" s="125"/>
      <c r="C43" s="137"/>
      <c r="D43" s="143"/>
      <c r="E43" s="143"/>
      <c r="F43" s="143"/>
      <c r="G43" s="148"/>
      <c r="H43" s="148"/>
      <c r="I43" s="148"/>
      <c r="J43" s="148"/>
      <c r="K43" s="148"/>
      <c r="L43" s="148"/>
      <c r="M43" s="311"/>
      <c r="N43" s="148"/>
      <c r="O43" s="311"/>
      <c r="P43" s="138"/>
    </row>
    <row r="44" spans="1:16" ht="12.75" customHeight="1" x14ac:dyDescent="0.25">
      <c r="A44" s="162" t="s">
        <v>553</v>
      </c>
      <c r="B44" s="125"/>
      <c r="C44" s="137"/>
      <c r="D44" s="143"/>
      <c r="E44" s="143"/>
      <c r="F44" s="143"/>
      <c r="G44" s="148"/>
      <c r="H44" s="148"/>
      <c r="I44" s="148"/>
      <c r="J44" s="148"/>
      <c r="K44" s="148"/>
      <c r="L44" s="148"/>
      <c r="M44" s="311"/>
      <c r="N44" s="148"/>
      <c r="O44" s="311"/>
      <c r="P44" s="138"/>
    </row>
    <row r="45" spans="1:16" ht="12.75" customHeight="1" x14ac:dyDescent="0.25">
      <c r="A45" s="162" t="s">
        <v>554</v>
      </c>
      <c r="B45" s="125"/>
      <c r="C45" s="137"/>
      <c r="D45" s="143"/>
      <c r="E45" s="143"/>
      <c r="F45" s="143"/>
      <c r="G45" s="148"/>
      <c r="H45" s="148"/>
      <c r="I45" s="148"/>
      <c r="J45" s="148"/>
      <c r="K45" s="148"/>
      <c r="L45" s="148"/>
      <c r="M45" s="311"/>
      <c r="N45" s="148"/>
      <c r="O45" s="311"/>
      <c r="P45" s="138"/>
    </row>
    <row r="46" spans="1:16" ht="12.75" customHeight="1" x14ac:dyDescent="0.25">
      <c r="A46" s="162" t="s">
        <v>208</v>
      </c>
      <c r="B46" s="125"/>
      <c r="C46" s="137"/>
      <c r="D46" s="143"/>
      <c r="E46" s="143"/>
      <c r="F46" s="143"/>
      <c r="G46" s="148"/>
      <c r="H46" s="148"/>
      <c r="I46" s="148"/>
      <c r="J46" s="148"/>
      <c r="K46" s="148"/>
      <c r="L46" s="148"/>
      <c r="M46" s="311"/>
      <c r="N46" s="148"/>
      <c r="O46" s="311"/>
      <c r="P46" s="138"/>
    </row>
    <row r="47" spans="1:16" ht="12.75" customHeight="1" x14ac:dyDescent="0.25">
      <c r="A47" s="162" t="s">
        <v>0</v>
      </c>
      <c r="B47" s="125"/>
      <c r="C47" s="137"/>
      <c r="D47" s="143"/>
      <c r="E47" s="143"/>
      <c r="F47" s="143"/>
      <c r="G47" s="148"/>
      <c r="H47" s="148"/>
      <c r="I47" s="148"/>
      <c r="J47" s="148"/>
      <c r="K47" s="148"/>
      <c r="L47" s="148"/>
      <c r="M47" s="311"/>
      <c r="N47" s="148"/>
      <c r="O47" s="311"/>
      <c r="P47" s="138"/>
    </row>
    <row r="48" spans="1:16" ht="12.75" customHeight="1" x14ac:dyDescent="0.25">
      <c r="A48" s="162" t="s">
        <v>1</v>
      </c>
      <c r="B48" s="125"/>
      <c r="C48" s="137"/>
      <c r="D48" s="143"/>
      <c r="E48" s="143"/>
      <c r="F48" s="143"/>
      <c r="G48" s="148"/>
      <c r="H48" s="148"/>
      <c r="I48" s="148"/>
      <c r="J48" s="148"/>
      <c r="K48" s="148"/>
      <c r="L48" s="148"/>
      <c r="M48" s="311"/>
      <c r="N48" s="148"/>
      <c r="O48" s="311"/>
      <c r="P48" s="138"/>
    </row>
    <row r="49" spans="1:18" ht="12.75" customHeight="1" x14ac:dyDescent="0.25">
      <c r="A49" s="162" t="s">
        <v>205</v>
      </c>
      <c r="B49" s="125"/>
      <c r="C49" s="137"/>
      <c r="D49" s="143"/>
      <c r="E49" s="143"/>
      <c r="F49" s="143"/>
      <c r="G49" s="148"/>
      <c r="H49" s="148"/>
      <c r="I49" s="148"/>
      <c r="J49" s="148"/>
      <c r="K49" s="148"/>
      <c r="L49" s="148"/>
      <c r="M49" s="311"/>
      <c r="N49" s="148"/>
      <c r="O49" s="311"/>
      <c r="P49" s="138"/>
    </row>
    <row r="50" spans="1:18" ht="12.75" customHeight="1" thickBot="1" x14ac:dyDescent="0.3">
      <c r="A50" s="163" t="s">
        <v>184</v>
      </c>
      <c r="B50" s="125"/>
      <c r="C50" s="137"/>
      <c r="D50" s="143"/>
      <c r="E50" s="143"/>
      <c r="F50" s="143"/>
      <c r="G50" s="148"/>
      <c r="H50" s="148"/>
      <c r="I50" s="148"/>
      <c r="J50" s="148"/>
      <c r="K50" s="148"/>
      <c r="L50" s="148"/>
      <c r="M50" s="311"/>
      <c r="N50" s="148"/>
      <c r="O50" s="311"/>
      <c r="P50" s="138"/>
    </row>
    <row r="51" spans="1:18" ht="16.5" customHeight="1" thickBot="1" x14ac:dyDescent="0.3">
      <c r="A51" s="160" t="s">
        <v>342</v>
      </c>
      <c r="B51" s="152"/>
      <c r="C51" s="239"/>
      <c r="D51" s="143"/>
      <c r="E51" s="143"/>
      <c r="F51" s="143"/>
      <c r="G51" s="148"/>
      <c r="H51" s="148"/>
      <c r="I51" s="148"/>
      <c r="J51" s="148"/>
      <c r="K51" s="148"/>
      <c r="L51" s="148"/>
      <c r="M51" s="148"/>
      <c r="N51" s="148"/>
      <c r="O51" s="148"/>
      <c r="P51" s="239"/>
    </row>
    <row r="52" spans="1:18" ht="12.75" customHeight="1" x14ac:dyDescent="0.25">
      <c r="A52" s="161" t="s">
        <v>2</v>
      </c>
      <c r="B52" s="125"/>
      <c r="C52" s="137"/>
      <c r="D52" s="143"/>
      <c r="E52" s="143"/>
      <c r="F52" s="143"/>
      <c r="G52" s="143"/>
      <c r="H52" s="143"/>
      <c r="I52" s="143"/>
      <c r="J52" s="143"/>
      <c r="K52" s="143"/>
      <c r="L52" s="143"/>
      <c r="M52" s="311"/>
      <c r="N52" s="148"/>
      <c r="O52" s="311"/>
      <c r="P52" s="138"/>
    </row>
    <row r="53" spans="1:18" ht="12.75" customHeight="1" x14ac:dyDescent="0.25">
      <c r="A53" s="162" t="s">
        <v>3</v>
      </c>
      <c r="B53" s="125"/>
      <c r="C53" s="137"/>
      <c r="D53" s="143"/>
      <c r="E53" s="143"/>
      <c r="F53" s="143"/>
      <c r="G53" s="143"/>
      <c r="H53" s="143"/>
      <c r="I53" s="143"/>
      <c r="J53" s="143"/>
      <c r="K53" s="143"/>
      <c r="L53" s="143"/>
      <c r="M53" s="311"/>
      <c r="N53" s="148"/>
      <c r="O53" s="311"/>
      <c r="P53" s="138"/>
    </row>
    <row r="54" spans="1:18" ht="12.75" customHeight="1" x14ac:dyDescent="0.25">
      <c r="A54" s="162" t="s">
        <v>4</v>
      </c>
      <c r="B54" s="125"/>
      <c r="C54" s="137"/>
      <c r="D54" s="143"/>
      <c r="E54" s="143"/>
      <c r="F54" s="143"/>
      <c r="G54" s="143"/>
      <c r="H54" s="143"/>
      <c r="I54" s="143"/>
      <c r="J54" s="143"/>
      <c r="K54" s="143"/>
      <c r="L54" s="143"/>
      <c r="M54" s="311"/>
      <c r="N54" s="148"/>
      <c r="O54" s="311"/>
      <c r="P54" s="138"/>
    </row>
    <row r="55" spans="1:18" ht="12.75" customHeight="1" x14ac:dyDescent="0.25">
      <c r="A55" s="162" t="s">
        <v>5</v>
      </c>
      <c r="B55" s="125"/>
      <c r="C55" s="137"/>
      <c r="D55" s="143"/>
      <c r="E55" s="143"/>
      <c r="F55" s="143"/>
      <c r="G55" s="143"/>
      <c r="H55" s="143"/>
      <c r="I55" s="143"/>
      <c r="J55" s="143"/>
      <c r="K55" s="143"/>
      <c r="L55" s="143"/>
      <c r="M55" s="311"/>
      <c r="N55" s="148"/>
      <c r="O55" s="311"/>
      <c r="P55" s="138"/>
    </row>
    <row r="56" spans="1:18" ht="12.75" customHeight="1" x14ac:dyDescent="0.25">
      <c r="A56" s="162" t="s">
        <v>207</v>
      </c>
      <c r="B56" s="125"/>
      <c r="C56" s="137"/>
      <c r="D56" s="143"/>
      <c r="E56" s="143"/>
      <c r="F56" s="143"/>
      <c r="G56" s="143"/>
      <c r="H56" s="143"/>
      <c r="I56" s="143"/>
      <c r="J56" s="143"/>
      <c r="K56" s="143"/>
      <c r="L56" s="143"/>
      <c r="M56" s="311"/>
      <c r="N56" s="148"/>
      <c r="O56" s="311"/>
      <c r="P56" s="138"/>
    </row>
    <row r="57" spans="1:18" ht="12.75" customHeight="1" thickBot="1" x14ac:dyDescent="0.3">
      <c r="A57" s="163" t="s">
        <v>282</v>
      </c>
      <c r="B57" s="125"/>
      <c r="C57" s="137"/>
      <c r="D57" s="143"/>
      <c r="E57" s="143"/>
      <c r="F57" s="143"/>
      <c r="G57" s="143"/>
      <c r="H57" s="143"/>
      <c r="I57" s="143"/>
      <c r="J57" s="143"/>
      <c r="K57" s="143"/>
      <c r="L57" s="143"/>
      <c r="M57" s="311"/>
      <c r="N57" s="148"/>
      <c r="O57" s="311"/>
      <c r="P57" s="138"/>
    </row>
    <row r="58" spans="1:18" hidden="1" x14ac:dyDescent="0.2">
      <c r="A58" s="121"/>
      <c r="C58" s="121"/>
      <c r="P58" s="121"/>
    </row>
    <row r="59" spans="1:18" hidden="1" x14ac:dyDescent="0.2">
      <c r="A59" s="121"/>
      <c r="C59" s="177"/>
      <c r="M59" s="178"/>
      <c r="N59" s="178"/>
      <c r="O59" s="178"/>
      <c r="P59" s="177"/>
      <c r="Q59" s="178"/>
      <c r="R59" s="178"/>
    </row>
    <row r="60" spans="1:18" hidden="1" x14ac:dyDescent="0.2">
      <c r="A60" s="121"/>
      <c r="C60" s="121"/>
      <c r="P60" s="121"/>
    </row>
    <row r="61" spans="1:18" hidden="1" x14ac:dyDescent="0.2">
      <c r="A61" s="121"/>
      <c r="C61" s="121"/>
      <c r="P61" s="121"/>
    </row>
    <row r="62" spans="1:18" hidden="1" x14ac:dyDescent="0.2">
      <c r="A62" s="121"/>
      <c r="C62" s="121"/>
      <c r="P62" s="121"/>
    </row>
    <row r="63" spans="1:18" x14ac:dyDescent="0.2"/>
    <row r="64" spans="1:18" x14ac:dyDescent="0.2"/>
    <row r="65" x14ac:dyDescent="0.2"/>
  </sheetData>
  <sheetProtection algorithmName="SHA-512" hashValue="vI7OIqn2fQ1FTZ56zcT+rinKHEIZAN5JS0DL/iXgghUyX26fMI/ROb+Pc0nE5PwrP8bnMlNCYp6/06LPeObKtg==" saltValue="OuOFZ+TVqj7dRgIxuHPZ+g==" spinCount="100000" sheet="1" objects="1" scenarios="1"/>
  <customSheetViews>
    <customSheetView guid="{B50381DA-06DA-4286-99A4-CB6DE67AD1EB}" scale="60" showGridLines="0" showRowCol="0" zeroValues="0">
      <pane ySplit="6" topLeftCell="A7" activePane="bottomLeft" state="frozen"/>
      <selection pane="bottomLeft" activeCell="C41" sqref="C41"/>
    </customSheetView>
  </customSheetViews>
  <mergeCells count="6">
    <mergeCell ref="A2:Q2"/>
    <mergeCell ref="E6:O6"/>
    <mergeCell ref="F4:J4"/>
    <mergeCell ref="Q4:S4"/>
    <mergeCell ref="C4:E4"/>
    <mergeCell ref="N4:P4"/>
  </mergeCells>
  <phoneticPr fontId="0" type="noConversion"/>
  <pageMargins left="0.59" right="0.48" top="0.4" bottom="0.55000000000000004" header="0.44" footer="0.5"/>
  <pageSetup paperSize="9" scale="95"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pageSetUpPr autoPageBreaks="0" fitToPage="1"/>
  </sheetPr>
  <dimension ref="A1:Y65"/>
  <sheetViews>
    <sheetView showGridLines="0" showRowColHeaders="0" showZeros="0" zoomScale="60" zoomScaleNormal="60" workbookViewId="0">
      <pane ySplit="6" topLeftCell="A7" activePane="bottomLeft" state="frozen"/>
      <selection activeCell="O64" sqref="D7:O64"/>
      <selection pane="bottomLeft" activeCell="C7" sqref="C7"/>
    </sheetView>
  </sheetViews>
  <sheetFormatPr defaultColWidth="0" defaultRowHeight="12.75" zeroHeight="1" x14ac:dyDescent="0.2"/>
  <cols>
    <col min="1" max="1" width="37.85546875" style="124" bestFit="1" customWidth="1"/>
    <col min="2" max="2" width="4" style="124" customWidth="1"/>
    <col min="3" max="3" width="3.7109375" style="124" customWidth="1"/>
    <col min="4" max="14" width="2.7109375" style="148" customWidth="1"/>
    <col min="15" max="15" width="4" style="148" customWidth="1"/>
    <col min="16" max="17" width="3.7109375" style="124" customWidth="1"/>
    <col min="18" max="25" width="3.7109375" style="122" hidden="1" customWidth="1"/>
    <col min="26" max="16384" width="0" style="122" hidden="1"/>
  </cols>
  <sheetData>
    <row r="1" spans="1:25" x14ac:dyDescent="0.2">
      <c r="D1" s="124"/>
      <c r="E1" s="124"/>
      <c r="F1" s="124"/>
      <c r="G1" s="124"/>
      <c r="H1" s="124"/>
      <c r="I1" s="124"/>
      <c r="J1" s="124"/>
      <c r="K1" s="124"/>
      <c r="L1" s="124"/>
      <c r="M1" s="124"/>
      <c r="N1" s="124"/>
      <c r="O1" s="124"/>
    </row>
    <row r="2" spans="1:25" ht="15.75" x14ac:dyDescent="0.2">
      <c r="A2" s="523" t="s">
        <v>34</v>
      </c>
      <c r="B2" s="524"/>
      <c r="C2" s="524"/>
      <c r="D2" s="524"/>
      <c r="E2" s="551"/>
      <c r="F2" s="551"/>
      <c r="G2" s="551"/>
      <c r="H2" s="551"/>
      <c r="I2" s="551"/>
      <c r="J2" s="551"/>
      <c r="K2" s="551"/>
      <c r="L2" s="551"/>
      <c r="M2" s="551"/>
      <c r="N2" s="551"/>
      <c r="O2" s="551"/>
      <c r="P2" s="551"/>
      <c r="Q2" s="552"/>
      <c r="R2" s="121"/>
      <c r="S2" s="121"/>
      <c r="T2" s="121"/>
      <c r="U2" s="121"/>
      <c r="V2" s="121"/>
      <c r="W2" s="121"/>
      <c r="X2" s="121"/>
      <c r="Y2" s="121"/>
    </row>
    <row r="3" spans="1:25" ht="12.75" customHeight="1" x14ac:dyDescent="0.25">
      <c r="A3" s="424"/>
      <c r="B3" s="400"/>
      <c r="C3" s="401"/>
      <c r="D3" s="401"/>
      <c r="E3" s="401"/>
      <c r="F3" s="425"/>
      <c r="G3" s="426"/>
      <c r="H3" s="425"/>
      <c r="I3" s="425"/>
      <c r="J3" s="425"/>
      <c r="K3" s="401"/>
      <c r="L3" s="401"/>
      <c r="M3" s="401"/>
      <c r="N3" s="401"/>
      <c r="O3" s="401"/>
      <c r="P3" s="401"/>
      <c r="Q3" s="226"/>
      <c r="R3" s="121"/>
      <c r="S3" s="121"/>
      <c r="T3" s="121"/>
      <c r="U3" s="121"/>
      <c r="V3" s="121"/>
      <c r="W3" s="121"/>
      <c r="X3" s="121"/>
      <c r="Y3" s="121"/>
    </row>
    <row r="4" spans="1:25" ht="20.25" thickBot="1" x14ac:dyDescent="0.3">
      <c r="A4" s="168" t="str">
        <f>Naam!J14</f>
        <v>Vakgebied 3</v>
      </c>
      <c r="B4" s="402"/>
      <c r="C4" s="547" t="s">
        <v>283</v>
      </c>
      <c r="D4" s="547"/>
      <c r="E4" s="547"/>
      <c r="F4" s="543">
        <f ca="1">TODAY()</f>
        <v>43115</v>
      </c>
      <c r="G4" s="544"/>
      <c r="H4" s="544"/>
      <c r="I4" s="544"/>
      <c r="J4" s="545"/>
      <c r="K4" s="403"/>
      <c r="L4" s="403"/>
      <c r="M4" s="403"/>
      <c r="N4" s="550"/>
      <c r="O4" s="550"/>
      <c r="P4" s="550"/>
      <c r="Q4" s="125"/>
      <c r="R4" s="121"/>
      <c r="S4" s="121"/>
      <c r="T4" s="121"/>
      <c r="U4" s="121"/>
      <c r="V4" s="121"/>
      <c r="W4" s="121"/>
      <c r="X4" s="121"/>
      <c r="Y4" s="121"/>
    </row>
    <row r="5" spans="1:25" ht="20.25" thickBot="1" x14ac:dyDescent="0.3">
      <c r="A5" s="164" t="s">
        <v>264</v>
      </c>
      <c r="B5" s="169" t="s">
        <v>302</v>
      </c>
      <c r="C5" s="135">
        <f>COUNTIF(C8:C57,"x")</f>
        <v>0</v>
      </c>
      <c r="D5" s="403"/>
      <c r="E5" s="169"/>
      <c r="F5" s="164"/>
      <c r="G5" s="169"/>
      <c r="H5" s="164"/>
      <c r="I5" s="169"/>
      <c r="J5" s="164"/>
      <c r="K5" s="169"/>
      <c r="L5" s="164"/>
      <c r="M5" s="169"/>
      <c r="N5" s="164" t="s">
        <v>265</v>
      </c>
      <c r="O5" s="169" t="s">
        <v>302</v>
      </c>
      <c r="P5" s="307">
        <f>COUNTIF(P8:P57,"x")</f>
        <v>0</v>
      </c>
      <c r="Q5" s="143"/>
      <c r="R5" s="427"/>
      <c r="S5" s="427"/>
      <c r="T5" s="427"/>
      <c r="U5" s="427"/>
      <c r="V5" s="427"/>
      <c r="W5" s="427"/>
      <c r="X5" s="427"/>
      <c r="Y5" s="427"/>
    </row>
    <row r="6" spans="1:25" ht="63" customHeight="1" x14ac:dyDescent="0.25">
      <c r="A6" s="140" t="s">
        <v>304</v>
      </c>
      <c r="B6" s="139"/>
      <c r="C6" s="153">
        <f>Naam!$E10</f>
        <v>0</v>
      </c>
      <c r="D6" s="403"/>
      <c r="E6" s="546" t="s">
        <v>143</v>
      </c>
      <c r="F6" s="546"/>
      <c r="G6" s="546"/>
      <c r="H6" s="546"/>
      <c r="I6" s="546"/>
      <c r="J6" s="546"/>
      <c r="K6" s="546"/>
      <c r="L6" s="546"/>
      <c r="M6" s="546"/>
      <c r="N6" s="546"/>
      <c r="O6" s="546"/>
      <c r="P6" s="153">
        <f>Naam!$E10</f>
        <v>0</v>
      </c>
      <c r="Q6" s="143"/>
      <c r="R6" s="427"/>
      <c r="S6" s="427"/>
      <c r="T6" s="427"/>
      <c r="U6" s="427"/>
      <c r="V6" s="427"/>
      <c r="W6" s="427"/>
      <c r="X6" s="427"/>
      <c r="Y6" s="427"/>
    </row>
    <row r="7" spans="1:25" s="124" customFormat="1" ht="16.5" customHeight="1" thickBot="1" x14ac:dyDescent="0.3">
      <c r="A7" s="159" t="s">
        <v>339</v>
      </c>
      <c r="B7" s="152"/>
      <c r="C7" s="148"/>
      <c r="D7" s="143"/>
      <c r="E7" s="143"/>
      <c r="F7" s="143"/>
      <c r="G7" s="143"/>
      <c r="H7" s="143"/>
      <c r="I7" s="143"/>
      <c r="J7" s="143"/>
      <c r="K7" s="143"/>
      <c r="L7" s="143"/>
      <c r="M7" s="148"/>
      <c r="N7" s="148"/>
      <c r="O7" s="148"/>
      <c r="P7" s="148"/>
      <c r="Q7" s="143"/>
      <c r="R7" s="143"/>
      <c r="S7" s="143"/>
      <c r="T7" s="143"/>
      <c r="U7" s="143"/>
      <c r="V7" s="143"/>
      <c r="W7" s="143"/>
      <c r="X7" s="143"/>
      <c r="Y7" s="143"/>
    </row>
    <row r="8" spans="1:25" ht="12.75" customHeight="1" x14ac:dyDescent="0.25">
      <c r="A8" s="185" t="s">
        <v>178</v>
      </c>
      <c r="B8" s="125"/>
      <c r="C8" s="137"/>
      <c r="D8" s="149"/>
      <c r="E8" s="143"/>
      <c r="F8" s="143"/>
      <c r="G8" s="143"/>
      <c r="H8" s="143"/>
      <c r="I8" s="143"/>
      <c r="J8" s="143"/>
      <c r="K8" s="143"/>
      <c r="L8" s="143"/>
      <c r="M8" s="311"/>
      <c r="O8" s="311"/>
      <c r="P8" s="138"/>
      <c r="Q8" s="143"/>
      <c r="R8" s="427"/>
      <c r="S8" s="427"/>
      <c r="T8" s="427"/>
      <c r="U8" s="427"/>
      <c r="V8" s="427"/>
      <c r="W8" s="427"/>
      <c r="X8" s="427"/>
      <c r="Y8" s="427"/>
    </row>
    <row r="9" spans="1:25" ht="12.75" customHeight="1" x14ac:dyDescent="0.25">
      <c r="A9" s="186" t="s">
        <v>188</v>
      </c>
      <c r="B9" s="125"/>
      <c r="C9" s="137"/>
      <c r="D9" s="143"/>
      <c r="E9" s="143"/>
      <c r="F9" s="143"/>
      <c r="G9" s="143"/>
      <c r="H9" s="143"/>
      <c r="I9" s="143"/>
      <c r="J9" s="143"/>
      <c r="K9" s="143"/>
      <c r="L9" s="143"/>
      <c r="M9" s="311"/>
      <c r="O9" s="311"/>
      <c r="P9" s="138"/>
      <c r="Q9" s="143"/>
      <c r="R9" s="427"/>
      <c r="S9" s="427"/>
      <c r="T9" s="427"/>
      <c r="U9" s="427"/>
      <c r="V9" s="427"/>
      <c r="W9" s="427"/>
      <c r="X9" s="427"/>
      <c r="Y9" s="427"/>
    </row>
    <row r="10" spans="1:25" ht="12.75" customHeight="1" x14ac:dyDescent="0.25">
      <c r="A10" s="186" t="s">
        <v>504</v>
      </c>
      <c r="B10" s="125"/>
      <c r="C10" s="137"/>
      <c r="D10" s="143"/>
      <c r="E10" s="143"/>
      <c r="F10" s="143"/>
      <c r="G10" s="143"/>
      <c r="H10" s="143"/>
      <c r="I10" s="143"/>
      <c r="J10" s="143"/>
      <c r="K10" s="143"/>
      <c r="L10" s="143"/>
      <c r="M10" s="311"/>
      <c r="O10" s="311"/>
      <c r="P10" s="138"/>
      <c r="Q10" s="143"/>
      <c r="R10" s="427"/>
      <c r="S10" s="427"/>
      <c r="T10" s="427"/>
      <c r="U10" s="427"/>
      <c r="V10" s="427"/>
      <c r="W10" s="427"/>
      <c r="X10" s="427"/>
      <c r="Y10" s="427"/>
    </row>
    <row r="11" spans="1:25" ht="12.75" customHeight="1" x14ac:dyDescent="0.25">
      <c r="A11" s="186" t="s">
        <v>534</v>
      </c>
      <c r="B11" s="125"/>
      <c r="C11" s="137"/>
      <c r="D11" s="143"/>
      <c r="E11" s="143"/>
      <c r="F11" s="143"/>
      <c r="G11" s="143"/>
      <c r="H11" s="143"/>
      <c r="I11" s="143"/>
      <c r="J11" s="143"/>
      <c r="K11" s="143"/>
      <c r="L11" s="143"/>
      <c r="M11" s="311"/>
      <c r="O11" s="311"/>
      <c r="P11" s="138"/>
      <c r="Q11" s="143"/>
      <c r="R11" s="427"/>
      <c r="S11" s="427"/>
      <c r="T11" s="427"/>
      <c r="U11" s="427"/>
      <c r="V11" s="427"/>
      <c r="W11" s="427"/>
      <c r="X11" s="427"/>
      <c r="Y11" s="427"/>
    </row>
    <row r="12" spans="1:25" ht="12.75" customHeight="1" x14ac:dyDescent="0.25">
      <c r="A12" s="186" t="s">
        <v>314</v>
      </c>
      <c r="B12" s="125"/>
      <c r="C12" s="137"/>
      <c r="D12" s="143"/>
      <c r="E12" s="143"/>
      <c r="F12" s="143"/>
      <c r="G12" s="143"/>
      <c r="H12" s="143"/>
      <c r="I12" s="143"/>
      <c r="J12" s="143"/>
      <c r="K12" s="143"/>
      <c r="L12" s="143"/>
      <c r="M12" s="311"/>
      <c r="O12" s="311"/>
      <c r="P12" s="138"/>
      <c r="Q12" s="143"/>
      <c r="R12" s="427"/>
      <c r="S12" s="427"/>
      <c r="T12" s="427"/>
      <c r="U12" s="427"/>
      <c r="V12" s="427"/>
      <c r="W12" s="427"/>
      <c r="X12" s="427"/>
      <c r="Y12" s="427"/>
    </row>
    <row r="13" spans="1:25" ht="12.75" customHeight="1" x14ac:dyDescent="0.25">
      <c r="A13" s="186" t="s">
        <v>186</v>
      </c>
      <c r="B13" s="125"/>
      <c r="C13" s="137"/>
      <c r="D13" s="143"/>
      <c r="E13" s="143"/>
      <c r="F13" s="143"/>
      <c r="G13" s="143"/>
      <c r="H13" s="143"/>
      <c r="I13" s="143"/>
      <c r="J13" s="143"/>
      <c r="K13" s="143"/>
      <c r="L13" s="143"/>
      <c r="M13" s="311"/>
      <c r="O13" s="311"/>
      <c r="P13" s="138"/>
      <c r="Q13" s="143"/>
      <c r="R13" s="427"/>
      <c r="S13" s="427"/>
      <c r="T13" s="427"/>
      <c r="U13" s="427"/>
      <c r="V13" s="427"/>
      <c r="W13" s="427"/>
      <c r="X13" s="427"/>
      <c r="Y13" s="427"/>
    </row>
    <row r="14" spans="1:25" ht="12.75" customHeight="1" x14ac:dyDescent="0.25">
      <c r="A14" s="186" t="s">
        <v>491</v>
      </c>
      <c r="B14" s="125"/>
      <c r="C14" s="137"/>
      <c r="D14" s="143"/>
      <c r="E14" s="143"/>
      <c r="F14" s="143"/>
      <c r="G14" s="143"/>
      <c r="H14" s="143"/>
      <c r="I14" s="143"/>
      <c r="J14" s="143"/>
      <c r="K14" s="143"/>
      <c r="L14" s="143"/>
      <c r="M14" s="311"/>
      <c r="O14" s="311"/>
      <c r="P14" s="138"/>
      <c r="Q14" s="143"/>
      <c r="R14" s="427"/>
      <c r="S14" s="427"/>
      <c r="T14" s="427"/>
      <c r="U14" s="427"/>
      <c r="V14" s="427"/>
      <c r="W14" s="427"/>
      <c r="X14" s="427"/>
      <c r="Y14" s="427"/>
    </row>
    <row r="15" spans="1:25" ht="12.75" customHeight="1" x14ac:dyDescent="0.25">
      <c r="A15" s="186" t="s">
        <v>536</v>
      </c>
      <c r="B15" s="125"/>
      <c r="C15" s="137"/>
      <c r="D15" s="143"/>
      <c r="E15" s="143"/>
      <c r="F15" s="143"/>
      <c r="G15" s="143"/>
      <c r="H15" s="143"/>
      <c r="I15" s="143"/>
      <c r="J15" s="143"/>
      <c r="K15" s="143"/>
      <c r="L15" s="143"/>
      <c r="M15" s="311"/>
      <c r="O15" s="311"/>
      <c r="P15" s="138"/>
      <c r="Q15" s="143"/>
      <c r="R15" s="427"/>
      <c r="S15" s="427"/>
      <c r="T15" s="427"/>
      <c r="U15" s="427"/>
      <c r="V15" s="427"/>
      <c r="W15" s="427"/>
      <c r="X15" s="427"/>
      <c r="Y15" s="427"/>
    </row>
    <row r="16" spans="1:25" ht="12.75" customHeight="1" x14ac:dyDescent="0.25">
      <c r="A16" s="186" t="s">
        <v>537</v>
      </c>
      <c r="B16" s="125"/>
      <c r="C16" s="137"/>
      <c r="D16" s="143"/>
      <c r="E16" s="143"/>
      <c r="F16" s="143"/>
      <c r="G16" s="143"/>
      <c r="H16" s="143"/>
      <c r="I16" s="143"/>
      <c r="J16" s="143"/>
      <c r="K16" s="143"/>
      <c r="L16" s="143"/>
      <c r="M16" s="311"/>
      <c r="O16" s="311"/>
      <c r="P16" s="138"/>
      <c r="Q16" s="143"/>
      <c r="R16" s="427"/>
      <c r="S16" s="427"/>
      <c r="T16" s="427"/>
      <c r="U16" s="427"/>
      <c r="V16" s="427"/>
      <c r="W16" s="427"/>
      <c r="X16" s="427"/>
      <c r="Y16" s="427"/>
    </row>
    <row r="17" spans="1:25" ht="12.75" customHeight="1" x14ac:dyDescent="0.25">
      <c r="A17" s="186" t="s">
        <v>487</v>
      </c>
      <c r="B17" s="125"/>
      <c r="C17" s="137"/>
      <c r="D17" s="143"/>
      <c r="E17" s="143"/>
      <c r="F17" s="143"/>
      <c r="G17" s="143"/>
      <c r="H17" s="143"/>
      <c r="I17" s="143"/>
      <c r="J17" s="143"/>
      <c r="K17" s="143"/>
      <c r="L17" s="143"/>
      <c r="M17" s="311"/>
      <c r="O17" s="311"/>
      <c r="P17" s="138"/>
      <c r="Q17" s="143"/>
      <c r="R17" s="427"/>
      <c r="S17" s="427"/>
      <c r="T17" s="427"/>
      <c r="U17" s="427"/>
      <c r="V17" s="427"/>
      <c r="W17" s="427"/>
      <c r="X17" s="427"/>
      <c r="Y17" s="427"/>
    </row>
    <row r="18" spans="1:25" ht="12.75" customHeight="1" x14ac:dyDescent="0.25">
      <c r="A18" s="186" t="s">
        <v>187</v>
      </c>
      <c r="B18" s="125"/>
      <c r="C18" s="137"/>
      <c r="D18" s="143"/>
      <c r="E18" s="143"/>
      <c r="F18" s="143"/>
      <c r="G18" s="143"/>
      <c r="H18" s="143"/>
      <c r="I18" s="143"/>
      <c r="J18" s="143"/>
      <c r="K18" s="143"/>
      <c r="L18" s="143"/>
      <c r="M18" s="311"/>
      <c r="O18" s="311"/>
      <c r="P18" s="138"/>
      <c r="Q18" s="143"/>
      <c r="R18" s="427"/>
      <c r="S18" s="427"/>
      <c r="T18" s="427"/>
      <c r="U18" s="427"/>
      <c r="V18" s="427"/>
      <c r="W18" s="427"/>
      <c r="X18" s="427"/>
      <c r="Y18" s="427"/>
    </row>
    <row r="19" spans="1:25" ht="12.75" customHeight="1" x14ac:dyDescent="0.25">
      <c r="A19" s="186" t="s">
        <v>539</v>
      </c>
      <c r="B19" s="125"/>
      <c r="C19" s="137"/>
      <c r="D19" s="143"/>
      <c r="E19" s="143"/>
      <c r="F19" s="143"/>
      <c r="G19" s="143"/>
      <c r="H19" s="143"/>
      <c r="I19" s="143"/>
      <c r="J19" s="143"/>
      <c r="K19" s="143"/>
      <c r="L19" s="143"/>
      <c r="M19" s="311"/>
      <c r="O19" s="311"/>
      <c r="P19" s="138"/>
      <c r="Q19" s="143"/>
      <c r="R19" s="427"/>
      <c r="S19" s="427"/>
      <c r="T19" s="427"/>
      <c r="U19" s="427"/>
      <c r="V19" s="427"/>
      <c r="W19" s="427"/>
      <c r="X19" s="427"/>
      <c r="Y19" s="427"/>
    </row>
    <row r="20" spans="1:25" ht="12.75" customHeight="1" thickBot="1" x14ac:dyDescent="0.3">
      <c r="A20" s="187" t="s">
        <v>177</v>
      </c>
      <c r="B20" s="125"/>
      <c r="C20" s="137"/>
      <c r="D20" s="143"/>
      <c r="E20" s="143"/>
      <c r="F20" s="143"/>
      <c r="G20" s="143"/>
      <c r="H20" s="143"/>
      <c r="I20" s="143"/>
      <c r="J20" s="143"/>
      <c r="K20" s="143"/>
      <c r="L20" s="143"/>
      <c r="M20" s="311"/>
      <c r="O20" s="311"/>
      <c r="P20" s="138"/>
      <c r="Q20" s="143"/>
      <c r="R20" s="427"/>
      <c r="S20" s="427"/>
      <c r="T20" s="427"/>
      <c r="U20" s="427"/>
      <c r="V20" s="427"/>
      <c r="W20" s="427"/>
      <c r="X20" s="427"/>
      <c r="Y20" s="427"/>
    </row>
    <row r="21" spans="1:25" s="124" customFormat="1" ht="16.5" customHeight="1" thickBot="1" x14ac:dyDescent="0.3">
      <c r="A21" s="159" t="s">
        <v>340</v>
      </c>
      <c r="B21" s="152"/>
      <c r="C21" s="239"/>
      <c r="D21" s="143"/>
      <c r="E21" s="143"/>
      <c r="F21" s="143"/>
      <c r="G21" s="143"/>
      <c r="H21" s="143"/>
      <c r="I21" s="143"/>
      <c r="J21" s="143"/>
      <c r="K21" s="143"/>
      <c r="L21" s="143"/>
      <c r="M21" s="148"/>
      <c r="N21" s="148"/>
      <c r="O21" s="148"/>
      <c r="P21" s="239"/>
      <c r="Q21" s="143"/>
      <c r="R21" s="143"/>
      <c r="S21" s="143"/>
      <c r="T21" s="143"/>
      <c r="U21" s="143"/>
      <c r="V21" s="143"/>
      <c r="W21" s="143"/>
      <c r="X21" s="143"/>
      <c r="Y21" s="143"/>
    </row>
    <row r="22" spans="1:25" ht="12.75" customHeight="1" x14ac:dyDescent="0.25">
      <c r="A22" s="185" t="s">
        <v>189</v>
      </c>
      <c r="B22" s="125"/>
      <c r="C22" s="137"/>
      <c r="D22" s="143"/>
      <c r="E22" s="143"/>
      <c r="F22" s="143"/>
      <c r="G22" s="143"/>
      <c r="H22" s="143"/>
      <c r="I22" s="143"/>
      <c r="J22" s="143"/>
      <c r="K22" s="143"/>
      <c r="L22" s="143"/>
      <c r="M22" s="311"/>
      <c r="O22" s="311"/>
      <c r="P22" s="138"/>
      <c r="Q22" s="143"/>
      <c r="R22" s="427"/>
      <c r="S22" s="427"/>
      <c r="T22" s="427"/>
      <c r="U22" s="427"/>
      <c r="V22" s="427"/>
      <c r="W22" s="427"/>
      <c r="X22" s="427"/>
      <c r="Y22" s="427"/>
    </row>
    <row r="23" spans="1:25" ht="12.75" customHeight="1" x14ac:dyDescent="0.25">
      <c r="A23" s="186" t="s">
        <v>179</v>
      </c>
      <c r="B23" s="125"/>
      <c r="C23" s="137"/>
      <c r="D23" s="143"/>
      <c r="E23" s="143"/>
      <c r="F23" s="143"/>
      <c r="G23" s="143"/>
      <c r="H23" s="143"/>
      <c r="I23" s="143"/>
      <c r="J23" s="143"/>
      <c r="K23" s="143"/>
      <c r="L23" s="143"/>
      <c r="M23" s="311"/>
      <c r="O23" s="311"/>
      <c r="P23" s="138"/>
      <c r="Q23" s="143"/>
      <c r="R23" s="427"/>
      <c r="S23" s="427"/>
      <c r="T23" s="427"/>
      <c r="U23" s="427"/>
      <c r="V23" s="427"/>
      <c r="W23" s="427"/>
      <c r="X23" s="427"/>
      <c r="Y23" s="427"/>
    </row>
    <row r="24" spans="1:25" ht="12.75" customHeight="1" x14ac:dyDescent="0.25">
      <c r="A24" s="186" t="s">
        <v>488</v>
      </c>
      <c r="B24" s="125"/>
      <c r="C24" s="137"/>
      <c r="D24" s="143"/>
      <c r="E24" s="143"/>
      <c r="F24" s="143"/>
      <c r="G24" s="143"/>
      <c r="H24" s="143"/>
      <c r="I24" s="143"/>
      <c r="J24" s="143"/>
      <c r="K24" s="143"/>
      <c r="L24" s="143"/>
      <c r="M24" s="311"/>
      <c r="O24" s="311"/>
      <c r="P24" s="138"/>
      <c r="Q24" s="143"/>
      <c r="R24" s="427"/>
      <c r="S24" s="427"/>
      <c r="T24" s="427"/>
      <c r="U24" s="427"/>
      <c r="V24" s="427"/>
      <c r="W24" s="427"/>
      <c r="X24" s="427"/>
      <c r="Y24" s="427"/>
    </row>
    <row r="25" spans="1:25" ht="12.75" customHeight="1" x14ac:dyDescent="0.25">
      <c r="A25" s="186" t="s">
        <v>180</v>
      </c>
      <c r="B25" s="125"/>
      <c r="C25" s="137"/>
      <c r="D25" s="143"/>
      <c r="E25" s="143"/>
      <c r="F25" s="143"/>
      <c r="G25" s="143"/>
      <c r="H25" s="143"/>
      <c r="I25" s="143"/>
      <c r="J25" s="143"/>
      <c r="K25" s="143"/>
      <c r="L25" s="143"/>
      <c r="M25" s="311"/>
      <c r="O25" s="311"/>
      <c r="P25" s="138"/>
      <c r="Q25" s="143"/>
      <c r="R25" s="427"/>
      <c r="S25" s="427"/>
      <c r="T25" s="427"/>
      <c r="U25" s="427"/>
      <c r="V25" s="427"/>
      <c r="W25" s="427"/>
      <c r="X25" s="427"/>
      <c r="Y25" s="427"/>
    </row>
    <row r="26" spans="1:25" ht="12.75" customHeight="1" x14ac:dyDescent="0.25">
      <c r="A26" s="186" t="s">
        <v>489</v>
      </c>
      <c r="B26" s="125"/>
      <c r="C26" s="137"/>
      <c r="D26" s="143"/>
      <c r="E26" s="143"/>
      <c r="F26" s="143"/>
      <c r="G26" s="143"/>
      <c r="H26" s="143"/>
      <c r="I26" s="143"/>
      <c r="J26" s="143"/>
      <c r="K26" s="143"/>
      <c r="L26" s="143"/>
      <c r="M26" s="311"/>
      <c r="O26" s="311"/>
      <c r="P26" s="138"/>
      <c r="Q26" s="143"/>
      <c r="R26" s="427"/>
      <c r="S26" s="427"/>
      <c r="T26" s="427"/>
      <c r="U26" s="427"/>
      <c r="V26" s="427"/>
      <c r="W26" s="427"/>
      <c r="X26" s="427"/>
      <c r="Y26" s="427"/>
    </row>
    <row r="27" spans="1:25" ht="16.5" customHeight="1" thickBot="1" x14ac:dyDescent="0.3">
      <c r="A27" s="159" t="s">
        <v>341</v>
      </c>
      <c r="B27" s="152"/>
      <c r="C27" s="239"/>
      <c r="D27" s="143"/>
      <c r="E27" s="143"/>
      <c r="F27" s="143"/>
      <c r="G27" s="143"/>
      <c r="H27" s="143"/>
      <c r="I27" s="143"/>
      <c r="J27" s="143"/>
      <c r="K27" s="143"/>
      <c r="L27" s="143"/>
      <c r="P27" s="239"/>
      <c r="Q27" s="143"/>
      <c r="R27" s="427"/>
      <c r="S27" s="427"/>
      <c r="T27" s="427"/>
      <c r="U27" s="427"/>
      <c r="V27" s="427"/>
      <c r="W27" s="427"/>
      <c r="X27" s="427"/>
      <c r="Y27" s="427"/>
    </row>
    <row r="28" spans="1:25" ht="12.75" customHeight="1" x14ac:dyDescent="0.25">
      <c r="A28" s="185" t="s">
        <v>182</v>
      </c>
      <c r="B28" s="125"/>
      <c r="C28" s="137"/>
      <c r="D28" s="143"/>
      <c r="E28" s="143"/>
      <c r="F28" s="143"/>
      <c r="G28" s="143"/>
      <c r="H28" s="143"/>
      <c r="I28" s="143"/>
      <c r="J28" s="143"/>
      <c r="K28" s="143"/>
      <c r="L28" s="143"/>
      <c r="M28" s="311"/>
      <c r="O28" s="311"/>
      <c r="P28" s="138"/>
      <c r="Q28" s="143"/>
      <c r="R28" s="427"/>
      <c r="S28" s="427"/>
      <c r="T28" s="427"/>
      <c r="U28" s="427"/>
      <c r="V28" s="427"/>
      <c r="W28" s="427"/>
      <c r="X28" s="427"/>
      <c r="Y28" s="427"/>
    </row>
    <row r="29" spans="1:25" ht="12.75" customHeight="1" x14ac:dyDescent="0.25">
      <c r="A29" s="186" t="s">
        <v>542</v>
      </c>
      <c r="B29" s="125"/>
      <c r="C29" s="137"/>
      <c r="D29" s="143"/>
      <c r="E29" s="143"/>
      <c r="F29" s="143"/>
      <c r="G29" s="143"/>
      <c r="H29" s="143"/>
      <c r="I29" s="143"/>
      <c r="J29" s="143"/>
      <c r="K29" s="143"/>
      <c r="L29" s="143"/>
      <c r="M29" s="311"/>
      <c r="O29" s="311"/>
      <c r="P29" s="138"/>
      <c r="Q29" s="143"/>
      <c r="R29" s="427"/>
      <c r="S29" s="427"/>
      <c r="T29" s="427"/>
      <c r="U29" s="427"/>
      <c r="V29" s="427"/>
      <c r="W29" s="427"/>
      <c r="X29" s="427"/>
      <c r="Y29" s="427"/>
    </row>
    <row r="30" spans="1:25" ht="12.75" customHeight="1" x14ac:dyDescent="0.25">
      <c r="A30" s="186" t="s">
        <v>183</v>
      </c>
      <c r="B30" s="125"/>
      <c r="C30" s="137"/>
      <c r="D30" s="143"/>
      <c r="E30" s="143"/>
      <c r="F30" s="143"/>
      <c r="G30" s="143"/>
      <c r="H30" s="143"/>
      <c r="I30" s="143"/>
      <c r="J30" s="143"/>
      <c r="K30" s="143"/>
      <c r="L30" s="143"/>
      <c r="M30" s="311"/>
      <c r="O30" s="311"/>
      <c r="P30" s="138"/>
      <c r="Q30" s="143"/>
      <c r="R30" s="427"/>
      <c r="S30" s="427"/>
      <c r="T30" s="427"/>
      <c r="U30" s="427"/>
      <c r="V30" s="427"/>
      <c r="W30" s="427"/>
      <c r="X30" s="427"/>
      <c r="Y30" s="427"/>
    </row>
    <row r="31" spans="1:25" ht="12.75" customHeight="1" x14ac:dyDescent="0.25">
      <c r="A31" s="186" t="s">
        <v>490</v>
      </c>
      <c r="B31" s="125"/>
      <c r="C31" s="137"/>
      <c r="D31" s="143"/>
      <c r="E31" s="143"/>
      <c r="F31" s="143"/>
      <c r="G31" s="143"/>
      <c r="H31" s="143"/>
      <c r="I31" s="143"/>
      <c r="J31" s="143"/>
      <c r="K31" s="143"/>
      <c r="L31" s="143"/>
      <c r="M31" s="311"/>
      <c r="O31" s="311"/>
      <c r="P31" s="138"/>
      <c r="Q31" s="143"/>
      <c r="R31" s="427"/>
      <c r="S31" s="427"/>
      <c r="T31" s="427"/>
      <c r="U31" s="427"/>
      <c r="V31" s="427"/>
      <c r="W31" s="427"/>
      <c r="X31" s="427"/>
      <c r="Y31" s="427"/>
    </row>
    <row r="32" spans="1:25" ht="12.75" customHeight="1" x14ac:dyDescent="0.25">
      <c r="A32" s="186" t="s">
        <v>544</v>
      </c>
      <c r="B32" s="125"/>
      <c r="C32" s="137"/>
      <c r="D32" s="143"/>
      <c r="E32" s="143"/>
      <c r="F32" s="143"/>
      <c r="G32" s="143"/>
      <c r="H32" s="143"/>
      <c r="I32" s="143"/>
      <c r="J32" s="143"/>
      <c r="K32" s="143"/>
      <c r="L32" s="143"/>
      <c r="M32" s="311"/>
      <c r="O32" s="311"/>
      <c r="P32" s="138"/>
      <c r="Q32" s="143"/>
      <c r="R32" s="427"/>
      <c r="S32" s="427"/>
      <c r="T32" s="427"/>
      <c r="U32" s="427"/>
      <c r="V32" s="427"/>
      <c r="W32" s="427"/>
      <c r="X32" s="427"/>
      <c r="Y32" s="427"/>
    </row>
    <row r="33" spans="1:25" ht="12.75" customHeight="1" x14ac:dyDescent="0.25">
      <c r="A33" s="186" t="s">
        <v>181</v>
      </c>
      <c r="B33" s="125"/>
      <c r="C33" s="137"/>
      <c r="D33" s="143"/>
      <c r="E33" s="143"/>
      <c r="F33" s="143"/>
      <c r="G33" s="143"/>
      <c r="H33" s="143"/>
      <c r="I33" s="143"/>
      <c r="J33" s="143"/>
      <c r="K33" s="143"/>
      <c r="L33" s="143"/>
      <c r="M33" s="311"/>
      <c r="O33" s="311"/>
      <c r="P33" s="138"/>
      <c r="Q33" s="143"/>
      <c r="R33" s="427"/>
      <c r="S33" s="427"/>
      <c r="T33" s="427"/>
      <c r="U33" s="427"/>
      <c r="V33" s="427"/>
      <c r="W33" s="427"/>
      <c r="X33" s="427"/>
      <c r="Y33" s="427"/>
    </row>
    <row r="34" spans="1:25" ht="12.75" customHeight="1" x14ac:dyDescent="0.25">
      <c r="A34" s="186" t="s">
        <v>545</v>
      </c>
      <c r="B34" s="125"/>
      <c r="C34" s="137"/>
      <c r="D34" s="143"/>
      <c r="E34" s="143"/>
      <c r="F34" s="143"/>
      <c r="G34" s="143"/>
      <c r="H34" s="143"/>
      <c r="I34" s="143"/>
      <c r="J34" s="143"/>
      <c r="K34" s="143"/>
      <c r="L34" s="143"/>
      <c r="M34" s="311"/>
      <c r="O34" s="311"/>
      <c r="P34" s="138"/>
      <c r="Q34" s="143"/>
      <c r="R34" s="427"/>
      <c r="S34" s="427"/>
      <c r="T34" s="427"/>
      <c r="U34" s="427"/>
      <c r="V34" s="427"/>
      <c r="W34" s="427"/>
      <c r="X34" s="427"/>
      <c r="Y34" s="427"/>
    </row>
    <row r="35" spans="1:25" ht="12.75" customHeight="1" x14ac:dyDescent="0.25">
      <c r="A35" s="186" t="s">
        <v>546</v>
      </c>
      <c r="B35" s="125"/>
      <c r="C35" s="137"/>
      <c r="D35" s="143"/>
      <c r="E35" s="143"/>
      <c r="F35" s="143"/>
      <c r="G35" s="143"/>
      <c r="H35" s="143"/>
      <c r="I35" s="143"/>
      <c r="J35" s="143"/>
      <c r="K35" s="143"/>
      <c r="L35" s="143"/>
      <c r="M35" s="311"/>
      <c r="O35" s="311"/>
      <c r="P35" s="138"/>
      <c r="Q35" s="143"/>
      <c r="R35" s="427"/>
      <c r="S35" s="427"/>
      <c r="T35" s="427"/>
      <c r="U35" s="427"/>
      <c r="V35" s="427"/>
      <c r="W35" s="427"/>
      <c r="X35" s="427"/>
      <c r="Y35" s="427"/>
    </row>
    <row r="36" spans="1:25" ht="12.75" customHeight="1" x14ac:dyDescent="0.25">
      <c r="A36" s="186" t="s">
        <v>547</v>
      </c>
      <c r="B36" s="125"/>
      <c r="C36" s="137"/>
      <c r="D36" s="143"/>
      <c r="E36" s="143"/>
      <c r="F36" s="143"/>
      <c r="G36" s="143"/>
      <c r="H36" s="143"/>
      <c r="I36" s="143"/>
      <c r="J36" s="143"/>
      <c r="K36" s="143"/>
      <c r="L36" s="143"/>
      <c r="M36" s="311"/>
      <c r="O36" s="311"/>
      <c r="P36" s="138"/>
      <c r="Q36" s="143"/>
      <c r="R36" s="427"/>
      <c r="S36" s="427"/>
      <c r="T36" s="427"/>
      <c r="U36" s="427"/>
      <c r="V36" s="427"/>
      <c r="W36" s="427"/>
      <c r="X36" s="427"/>
      <c r="Y36" s="427"/>
    </row>
    <row r="37" spans="1:25" ht="12.75" customHeight="1" x14ac:dyDescent="0.25">
      <c r="A37" s="186" t="s">
        <v>548</v>
      </c>
      <c r="B37" s="125"/>
      <c r="C37" s="137"/>
      <c r="D37" s="143"/>
      <c r="E37" s="143"/>
      <c r="F37" s="143"/>
      <c r="G37" s="143"/>
      <c r="H37" s="143"/>
      <c r="I37" s="143"/>
      <c r="J37" s="143"/>
      <c r="K37" s="143"/>
      <c r="L37" s="143"/>
      <c r="M37" s="311"/>
      <c r="O37" s="311"/>
      <c r="P37" s="138"/>
      <c r="Q37" s="143"/>
      <c r="R37" s="427"/>
      <c r="S37" s="427"/>
      <c r="T37" s="427"/>
      <c r="U37" s="427"/>
      <c r="V37" s="427"/>
      <c r="W37" s="427"/>
      <c r="X37" s="427"/>
      <c r="Y37" s="427"/>
    </row>
    <row r="38" spans="1:25" ht="12.75" customHeight="1" thickBot="1" x14ac:dyDescent="0.3">
      <c r="A38" s="187" t="s">
        <v>549</v>
      </c>
      <c r="B38" s="125"/>
      <c r="C38" s="137"/>
      <c r="D38" s="143"/>
      <c r="E38" s="143"/>
      <c r="F38" s="143"/>
      <c r="G38" s="143"/>
      <c r="H38" s="143"/>
      <c r="I38" s="143"/>
      <c r="J38" s="143"/>
      <c r="K38" s="143"/>
      <c r="L38" s="143"/>
      <c r="M38" s="311"/>
      <c r="O38" s="311"/>
      <c r="P38" s="138"/>
      <c r="Q38" s="143"/>
      <c r="R38" s="427"/>
      <c r="S38" s="427"/>
      <c r="T38" s="427"/>
      <c r="U38" s="427"/>
      <c r="V38" s="427"/>
      <c r="W38" s="427"/>
      <c r="X38" s="427"/>
      <c r="Y38" s="427"/>
    </row>
    <row r="39" spans="1:25" ht="16.5" customHeight="1" thickBot="1" x14ac:dyDescent="0.3">
      <c r="A39" s="159" t="s">
        <v>206</v>
      </c>
      <c r="B39" s="152"/>
      <c r="C39" s="239"/>
      <c r="D39" s="143"/>
      <c r="E39" s="143"/>
      <c r="F39" s="143"/>
      <c r="G39" s="143"/>
      <c r="H39" s="143"/>
      <c r="I39" s="143"/>
      <c r="J39" s="143"/>
      <c r="K39" s="143"/>
      <c r="L39" s="143"/>
      <c r="P39" s="239"/>
      <c r="Q39" s="143"/>
      <c r="R39" s="427"/>
      <c r="S39" s="427"/>
      <c r="T39" s="427"/>
      <c r="U39" s="427"/>
      <c r="V39" s="427"/>
      <c r="W39" s="427"/>
      <c r="X39" s="427"/>
      <c r="Y39" s="427"/>
    </row>
    <row r="40" spans="1:25" ht="12.75" customHeight="1" x14ac:dyDescent="0.25">
      <c r="A40" s="185" t="s">
        <v>550</v>
      </c>
      <c r="B40" s="125"/>
      <c r="C40" s="137"/>
      <c r="D40" s="143"/>
      <c r="E40" s="143"/>
      <c r="F40" s="143"/>
      <c r="G40" s="143"/>
      <c r="H40" s="143"/>
      <c r="I40" s="143"/>
      <c r="J40" s="143"/>
      <c r="K40" s="143"/>
      <c r="L40" s="143"/>
      <c r="M40" s="311"/>
      <c r="O40" s="311"/>
      <c r="P40" s="138"/>
      <c r="Q40" s="143"/>
      <c r="R40" s="427"/>
      <c r="S40" s="427"/>
      <c r="T40" s="427"/>
      <c r="U40" s="427"/>
      <c r="V40" s="427"/>
      <c r="W40" s="427"/>
      <c r="X40" s="427"/>
      <c r="Y40" s="427"/>
    </row>
    <row r="41" spans="1:25" ht="12.75" customHeight="1" x14ac:dyDescent="0.25">
      <c r="A41" s="186" t="s">
        <v>551</v>
      </c>
      <c r="B41" s="125"/>
      <c r="C41" s="137"/>
      <c r="D41" s="143"/>
      <c r="E41" s="143"/>
      <c r="F41" s="143"/>
      <c r="G41" s="143"/>
      <c r="H41" s="143"/>
      <c r="I41" s="143"/>
      <c r="J41" s="143"/>
      <c r="K41" s="143"/>
      <c r="L41" s="143"/>
      <c r="M41" s="311"/>
      <c r="O41" s="311"/>
      <c r="P41" s="138"/>
      <c r="Q41" s="143"/>
      <c r="R41" s="427"/>
      <c r="S41" s="427"/>
      <c r="T41" s="427"/>
      <c r="U41" s="427"/>
      <c r="V41" s="427"/>
      <c r="W41" s="427"/>
      <c r="X41" s="427"/>
      <c r="Y41" s="427"/>
    </row>
    <row r="42" spans="1:25" ht="12.75" customHeight="1" x14ac:dyDescent="0.25">
      <c r="A42" s="186" t="s">
        <v>552</v>
      </c>
      <c r="B42" s="125"/>
      <c r="C42" s="137"/>
      <c r="D42" s="143"/>
      <c r="E42" s="143"/>
      <c r="F42" s="143"/>
      <c r="G42" s="143"/>
      <c r="H42" s="143"/>
      <c r="I42" s="143"/>
      <c r="J42" s="143"/>
      <c r="K42" s="143"/>
      <c r="L42" s="143"/>
      <c r="M42" s="311"/>
      <c r="O42" s="311"/>
      <c r="P42" s="138"/>
      <c r="Q42" s="143"/>
      <c r="R42" s="427"/>
      <c r="S42" s="427"/>
      <c r="T42" s="427"/>
      <c r="U42" s="427"/>
      <c r="V42" s="427"/>
      <c r="W42" s="427"/>
      <c r="X42" s="427"/>
      <c r="Y42" s="427"/>
    </row>
    <row r="43" spans="1:25" ht="12.75" customHeight="1" x14ac:dyDescent="0.25">
      <c r="A43" s="186" t="s">
        <v>185</v>
      </c>
      <c r="B43" s="125"/>
      <c r="C43" s="137"/>
      <c r="D43" s="143"/>
      <c r="E43" s="143"/>
      <c r="F43" s="143"/>
      <c r="G43" s="143"/>
      <c r="H43" s="143"/>
      <c r="I43" s="143"/>
      <c r="J43" s="143"/>
      <c r="K43" s="143"/>
      <c r="L43" s="143"/>
      <c r="M43" s="311"/>
      <c r="O43" s="311"/>
      <c r="P43" s="138"/>
      <c r="Q43" s="143"/>
      <c r="R43" s="427"/>
      <c r="S43" s="427"/>
      <c r="T43" s="427"/>
      <c r="U43" s="427"/>
      <c r="V43" s="427"/>
      <c r="W43" s="427"/>
      <c r="X43" s="427"/>
      <c r="Y43" s="427"/>
    </row>
    <row r="44" spans="1:25" ht="12.75" customHeight="1" x14ac:dyDescent="0.25">
      <c r="A44" s="186" t="s">
        <v>553</v>
      </c>
      <c r="B44" s="125"/>
      <c r="C44" s="137"/>
      <c r="D44" s="143"/>
      <c r="E44" s="143"/>
      <c r="F44" s="143"/>
      <c r="G44" s="143"/>
      <c r="H44" s="143"/>
      <c r="I44" s="143"/>
      <c r="J44" s="143"/>
      <c r="K44" s="143"/>
      <c r="L44" s="143"/>
      <c r="M44" s="311"/>
      <c r="O44" s="311"/>
      <c r="P44" s="138"/>
      <c r="Q44" s="143"/>
      <c r="R44" s="427"/>
      <c r="S44" s="427"/>
      <c r="T44" s="427"/>
      <c r="U44" s="427"/>
      <c r="V44" s="427"/>
      <c r="W44" s="427"/>
      <c r="X44" s="427"/>
      <c r="Y44" s="427"/>
    </row>
    <row r="45" spans="1:25" ht="12.75" customHeight="1" x14ac:dyDescent="0.25">
      <c r="A45" s="186" t="s">
        <v>554</v>
      </c>
      <c r="B45" s="125"/>
      <c r="C45" s="137"/>
      <c r="D45" s="143"/>
      <c r="E45" s="143"/>
      <c r="F45" s="143"/>
      <c r="G45" s="143"/>
      <c r="H45" s="143"/>
      <c r="I45" s="143"/>
      <c r="J45" s="143"/>
      <c r="K45" s="143"/>
      <c r="L45" s="143"/>
      <c r="M45" s="311"/>
      <c r="O45" s="311"/>
      <c r="P45" s="138"/>
      <c r="Q45" s="143"/>
      <c r="R45" s="427"/>
      <c r="S45" s="427"/>
      <c r="T45" s="427"/>
      <c r="U45" s="427"/>
      <c r="V45" s="427"/>
      <c r="W45" s="427"/>
      <c r="X45" s="427"/>
      <c r="Y45" s="427"/>
    </row>
    <row r="46" spans="1:25" ht="12.75" customHeight="1" x14ac:dyDescent="0.25">
      <c r="A46" s="186" t="s">
        <v>208</v>
      </c>
      <c r="B46" s="125"/>
      <c r="C46" s="137"/>
      <c r="D46" s="143"/>
      <c r="E46" s="143"/>
      <c r="F46" s="143"/>
      <c r="G46" s="143"/>
      <c r="H46" s="143"/>
      <c r="I46" s="143"/>
      <c r="J46" s="143"/>
      <c r="K46" s="143"/>
      <c r="L46" s="143"/>
      <c r="M46" s="311"/>
      <c r="O46" s="311"/>
      <c r="P46" s="138"/>
      <c r="Q46" s="143"/>
      <c r="R46" s="427"/>
      <c r="S46" s="427"/>
      <c r="T46" s="427"/>
      <c r="U46" s="427"/>
      <c r="V46" s="427"/>
      <c r="W46" s="427"/>
      <c r="X46" s="427"/>
      <c r="Y46" s="427"/>
    </row>
    <row r="47" spans="1:25" ht="12.75" customHeight="1" x14ac:dyDescent="0.25">
      <c r="A47" s="186" t="s">
        <v>0</v>
      </c>
      <c r="B47" s="125"/>
      <c r="C47" s="137"/>
      <c r="D47" s="143"/>
      <c r="E47" s="143"/>
      <c r="F47" s="143"/>
      <c r="G47" s="143"/>
      <c r="H47" s="143"/>
      <c r="I47" s="143"/>
      <c r="J47" s="143"/>
      <c r="K47" s="143"/>
      <c r="L47" s="143"/>
      <c r="M47" s="311"/>
      <c r="O47" s="311"/>
      <c r="P47" s="138"/>
      <c r="Q47" s="143"/>
      <c r="R47" s="427"/>
      <c r="S47" s="427"/>
      <c r="T47" s="427"/>
      <c r="U47" s="427"/>
      <c r="V47" s="427"/>
      <c r="W47" s="427"/>
      <c r="X47" s="427"/>
      <c r="Y47" s="427"/>
    </row>
    <row r="48" spans="1:25" ht="12.75" customHeight="1" x14ac:dyDescent="0.25">
      <c r="A48" s="186" t="s">
        <v>1</v>
      </c>
      <c r="B48" s="125"/>
      <c r="C48" s="137"/>
      <c r="D48" s="143"/>
      <c r="E48" s="143"/>
      <c r="F48" s="143"/>
      <c r="G48" s="143"/>
      <c r="H48" s="143"/>
      <c r="I48" s="143"/>
      <c r="J48" s="143"/>
      <c r="K48" s="143"/>
      <c r="L48" s="143"/>
      <c r="M48" s="311"/>
      <c r="O48" s="311"/>
      <c r="P48" s="138"/>
      <c r="Q48" s="143"/>
      <c r="R48" s="427"/>
      <c r="S48" s="427"/>
      <c r="T48" s="427"/>
      <c r="U48" s="427"/>
      <c r="V48" s="427"/>
      <c r="W48" s="427"/>
      <c r="X48" s="427"/>
      <c r="Y48" s="427"/>
    </row>
    <row r="49" spans="1:25" ht="12.75" customHeight="1" x14ac:dyDescent="0.25">
      <c r="A49" s="186" t="s">
        <v>205</v>
      </c>
      <c r="B49" s="125"/>
      <c r="C49" s="137"/>
      <c r="D49" s="143"/>
      <c r="E49" s="143"/>
      <c r="F49" s="143"/>
      <c r="G49" s="143"/>
      <c r="H49" s="143"/>
      <c r="I49" s="143"/>
      <c r="J49" s="143"/>
      <c r="K49" s="143"/>
      <c r="L49" s="143"/>
      <c r="M49" s="311"/>
      <c r="O49" s="311"/>
      <c r="P49" s="138"/>
      <c r="Q49" s="143"/>
      <c r="R49" s="427"/>
      <c r="S49" s="427"/>
      <c r="T49" s="427"/>
      <c r="U49" s="427"/>
      <c r="V49" s="427"/>
      <c r="W49" s="427"/>
      <c r="X49" s="427"/>
      <c r="Y49" s="427"/>
    </row>
    <row r="50" spans="1:25" ht="12.75" customHeight="1" thickBot="1" x14ac:dyDescent="0.3">
      <c r="A50" s="187" t="s">
        <v>184</v>
      </c>
      <c r="B50" s="125"/>
      <c r="C50" s="137"/>
      <c r="D50" s="143"/>
      <c r="E50" s="143"/>
      <c r="F50" s="143"/>
      <c r="G50" s="143"/>
      <c r="H50" s="143"/>
      <c r="I50" s="143"/>
      <c r="J50" s="143"/>
      <c r="K50" s="143"/>
      <c r="L50" s="143"/>
      <c r="M50" s="311"/>
      <c r="O50" s="311"/>
      <c r="P50" s="138"/>
      <c r="Q50" s="143"/>
      <c r="R50" s="427"/>
      <c r="S50" s="427"/>
      <c r="T50" s="427"/>
      <c r="U50" s="427"/>
      <c r="V50" s="427"/>
      <c r="W50" s="427"/>
      <c r="X50" s="427"/>
      <c r="Y50" s="427"/>
    </row>
    <row r="51" spans="1:25" ht="16.5" customHeight="1" thickBot="1" x14ac:dyDescent="0.3">
      <c r="A51" s="159" t="s">
        <v>342</v>
      </c>
      <c r="B51" s="152"/>
      <c r="C51" s="239"/>
      <c r="D51" s="143"/>
      <c r="E51" s="143"/>
      <c r="F51" s="143"/>
      <c r="G51" s="143"/>
      <c r="H51" s="143"/>
      <c r="I51" s="143"/>
      <c r="J51" s="143"/>
      <c r="K51" s="143"/>
      <c r="L51" s="143"/>
      <c r="P51" s="239"/>
      <c r="Q51" s="143"/>
      <c r="R51" s="427"/>
      <c r="S51" s="427"/>
      <c r="T51" s="427"/>
      <c r="U51" s="427"/>
      <c r="V51" s="427"/>
      <c r="W51" s="427"/>
      <c r="X51" s="427"/>
      <c r="Y51" s="427"/>
    </row>
    <row r="52" spans="1:25" ht="12.75" customHeight="1" x14ac:dyDescent="0.25">
      <c r="A52" s="185" t="s">
        <v>2</v>
      </c>
      <c r="B52" s="125"/>
      <c r="C52" s="137"/>
      <c r="D52" s="143"/>
      <c r="E52" s="143"/>
      <c r="F52" s="143"/>
      <c r="G52" s="143"/>
      <c r="H52" s="143"/>
      <c r="I52" s="143"/>
      <c r="J52" s="143"/>
      <c r="K52" s="143"/>
      <c r="L52" s="143"/>
      <c r="M52" s="311"/>
      <c r="O52" s="311"/>
      <c r="P52" s="138"/>
      <c r="Q52" s="143"/>
      <c r="R52" s="427"/>
      <c r="S52" s="427"/>
      <c r="T52" s="427"/>
      <c r="U52" s="427"/>
      <c r="V52" s="427"/>
      <c r="W52" s="427"/>
      <c r="X52" s="427"/>
      <c r="Y52" s="427"/>
    </row>
    <row r="53" spans="1:25" ht="12.75" customHeight="1" x14ac:dyDescent="0.25">
      <c r="A53" s="186" t="s">
        <v>3</v>
      </c>
      <c r="B53" s="125"/>
      <c r="C53" s="137"/>
      <c r="D53" s="143"/>
      <c r="E53" s="143"/>
      <c r="F53" s="143"/>
      <c r="G53" s="143"/>
      <c r="H53" s="143"/>
      <c r="I53" s="143"/>
      <c r="J53" s="143"/>
      <c r="K53" s="143"/>
      <c r="L53" s="143"/>
      <c r="M53" s="311"/>
      <c r="O53" s="311"/>
      <c r="P53" s="138"/>
      <c r="Q53" s="143"/>
      <c r="R53" s="427"/>
      <c r="S53" s="427"/>
      <c r="T53" s="427"/>
      <c r="U53" s="427"/>
      <c r="V53" s="427"/>
      <c r="W53" s="427"/>
      <c r="X53" s="427"/>
      <c r="Y53" s="427"/>
    </row>
    <row r="54" spans="1:25" ht="12.75" customHeight="1" x14ac:dyDescent="0.25">
      <c r="A54" s="186" t="s">
        <v>4</v>
      </c>
      <c r="B54" s="125"/>
      <c r="C54" s="137"/>
      <c r="D54" s="143"/>
      <c r="E54" s="143"/>
      <c r="F54" s="143"/>
      <c r="G54" s="143"/>
      <c r="H54" s="143"/>
      <c r="I54" s="143"/>
      <c r="J54" s="143"/>
      <c r="K54" s="143"/>
      <c r="L54" s="143"/>
      <c r="M54" s="311"/>
      <c r="O54" s="311"/>
      <c r="P54" s="138"/>
      <c r="Q54" s="143"/>
      <c r="R54" s="427"/>
      <c r="S54" s="427"/>
      <c r="T54" s="427"/>
      <c r="U54" s="427"/>
      <c r="V54" s="427"/>
      <c r="W54" s="427"/>
      <c r="X54" s="427"/>
      <c r="Y54" s="427"/>
    </row>
    <row r="55" spans="1:25" ht="12.75" customHeight="1" x14ac:dyDescent="0.25">
      <c r="A55" s="186" t="s">
        <v>5</v>
      </c>
      <c r="B55" s="125"/>
      <c r="C55" s="137"/>
      <c r="D55" s="143"/>
      <c r="E55" s="143"/>
      <c r="F55" s="143"/>
      <c r="G55" s="143"/>
      <c r="H55" s="143"/>
      <c r="I55" s="143"/>
      <c r="J55" s="143"/>
      <c r="K55" s="143"/>
      <c r="L55" s="143"/>
      <c r="M55" s="311"/>
      <c r="O55" s="311"/>
      <c r="P55" s="138"/>
      <c r="Q55" s="143"/>
      <c r="R55" s="427"/>
      <c r="S55" s="427"/>
      <c r="T55" s="427"/>
      <c r="U55" s="427"/>
      <c r="V55" s="427"/>
      <c r="W55" s="427"/>
      <c r="X55" s="427"/>
      <c r="Y55" s="427"/>
    </row>
    <row r="56" spans="1:25" ht="12.75" customHeight="1" x14ac:dyDescent="0.25">
      <c r="A56" s="186" t="s">
        <v>207</v>
      </c>
      <c r="B56" s="125"/>
      <c r="C56" s="137"/>
      <c r="D56" s="143"/>
      <c r="E56" s="143"/>
      <c r="F56" s="143"/>
      <c r="G56" s="143"/>
      <c r="H56" s="143"/>
      <c r="I56" s="143"/>
      <c r="J56" s="143"/>
      <c r="K56" s="143"/>
      <c r="L56" s="143"/>
      <c r="M56" s="311"/>
      <c r="O56" s="311"/>
      <c r="P56" s="138"/>
      <c r="Q56" s="143"/>
      <c r="R56" s="427"/>
      <c r="S56" s="427"/>
      <c r="T56" s="427"/>
      <c r="U56" s="427"/>
      <c r="V56" s="427"/>
      <c r="W56" s="427"/>
      <c r="X56" s="427"/>
      <c r="Y56" s="427"/>
    </row>
    <row r="57" spans="1:25" ht="12.75" customHeight="1" thickBot="1" x14ac:dyDescent="0.3">
      <c r="A57" s="187" t="s">
        <v>282</v>
      </c>
      <c r="B57" s="125"/>
      <c r="C57" s="137"/>
      <c r="D57" s="143"/>
      <c r="E57" s="143"/>
      <c r="F57" s="143"/>
      <c r="G57" s="143"/>
      <c r="H57" s="143"/>
      <c r="I57" s="143"/>
      <c r="J57" s="143"/>
      <c r="K57" s="143"/>
      <c r="L57" s="143"/>
      <c r="M57" s="311"/>
      <c r="O57" s="311"/>
      <c r="P57" s="138"/>
      <c r="Q57" s="143"/>
      <c r="R57" s="427"/>
      <c r="S57" s="427"/>
      <c r="T57" s="427"/>
      <c r="U57" s="427"/>
      <c r="V57" s="427"/>
      <c r="W57" s="427"/>
      <c r="X57" s="427"/>
      <c r="Y57" s="427"/>
    </row>
    <row r="58" spans="1:25" ht="13.5" hidden="1" customHeight="1" x14ac:dyDescent="0.25">
      <c r="A58" s="121"/>
      <c r="C58" s="121"/>
      <c r="D58" s="143"/>
      <c r="E58" s="143"/>
      <c r="F58" s="143"/>
      <c r="G58" s="143"/>
      <c r="H58" s="143"/>
      <c r="I58" s="143"/>
      <c r="J58" s="143"/>
      <c r="K58" s="143"/>
      <c r="L58" s="143"/>
      <c r="P58" s="121"/>
      <c r="Q58" s="143"/>
      <c r="R58" s="427"/>
      <c r="S58" s="427"/>
      <c r="T58" s="427"/>
      <c r="U58" s="427"/>
      <c r="V58" s="427"/>
      <c r="W58" s="427"/>
      <c r="X58" s="427"/>
      <c r="Y58" s="427"/>
    </row>
    <row r="59" spans="1:25" ht="13.5" hidden="1" customHeight="1" x14ac:dyDescent="0.25">
      <c r="A59" s="121"/>
      <c r="C59" s="177"/>
      <c r="D59" s="143"/>
      <c r="E59" s="143"/>
      <c r="F59" s="143"/>
      <c r="G59" s="143"/>
      <c r="H59" s="143"/>
      <c r="I59" s="143"/>
      <c r="J59" s="143"/>
      <c r="K59" s="143"/>
      <c r="L59" s="143"/>
      <c r="M59" s="237"/>
      <c r="N59" s="237"/>
      <c r="O59" s="237"/>
      <c r="P59" s="177"/>
      <c r="Q59" s="178"/>
      <c r="R59" s="177"/>
      <c r="S59" s="121"/>
      <c r="T59" s="121"/>
      <c r="U59" s="121"/>
      <c r="V59" s="121"/>
      <c r="W59" s="121"/>
      <c r="X59" s="121"/>
      <c r="Y59" s="121"/>
    </row>
    <row r="60" spans="1:25" ht="13.5" hidden="1" customHeight="1" x14ac:dyDescent="0.25">
      <c r="A60" s="121"/>
      <c r="C60" s="121"/>
      <c r="D60" s="143"/>
      <c r="E60" s="143"/>
      <c r="F60" s="143"/>
      <c r="G60" s="143"/>
      <c r="H60" s="143"/>
      <c r="I60" s="143"/>
      <c r="J60" s="143"/>
      <c r="K60" s="143"/>
      <c r="L60" s="143"/>
      <c r="P60" s="121"/>
      <c r="R60" s="121"/>
      <c r="S60" s="121"/>
      <c r="T60" s="121"/>
      <c r="U60" s="121"/>
      <c r="V60" s="121"/>
      <c r="W60" s="121"/>
      <c r="X60" s="121"/>
      <c r="Y60" s="121"/>
    </row>
    <row r="61" spans="1:25" ht="13.5" hidden="1" customHeight="1" x14ac:dyDescent="0.2">
      <c r="A61" s="121"/>
      <c r="C61" s="121"/>
      <c r="P61" s="121"/>
      <c r="R61" s="121"/>
      <c r="S61" s="121"/>
      <c r="T61" s="121"/>
      <c r="U61" s="121"/>
      <c r="V61" s="121"/>
      <c r="W61" s="121"/>
      <c r="X61" s="121"/>
      <c r="Y61" s="121"/>
    </row>
    <row r="62" spans="1:25" ht="13.5" hidden="1" customHeight="1" x14ac:dyDescent="0.2">
      <c r="A62" s="121"/>
      <c r="C62" s="121"/>
      <c r="P62" s="121"/>
      <c r="R62" s="121"/>
      <c r="S62" s="121"/>
      <c r="T62" s="121"/>
      <c r="U62" s="121"/>
      <c r="V62" s="121"/>
      <c r="W62" s="121"/>
      <c r="X62" s="121"/>
      <c r="Y62" s="121"/>
    </row>
    <row r="63" spans="1:25" ht="13.5" customHeight="1" x14ac:dyDescent="0.2">
      <c r="R63" s="121"/>
      <c r="S63" s="121"/>
      <c r="T63" s="121"/>
      <c r="U63" s="121"/>
      <c r="V63" s="121"/>
      <c r="W63" s="121"/>
      <c r="X63" s="121"/>
      <c r="Y63" s="121"/>
    </row>
    <row r="64" spans="1:25" ht="13.5" customHeight="1" x14ac:dyDescent="0.2">
      <c r="R64" s="121"/>
      <c r="S64" s="121"/>
      <c r="T64" s="121"/>
      <c r="U64" s="121"/>
      <c r="V64" s="121"/>
      <c r="W64" s="121"/>
      <c r="X64" s="121"/>
      <c r="Y64" s="121"/>
    </row>
    <row r="65" spans="18:25" ht="13.5" customHeight="1" x14ac:dyDescent="0.2">
      <c r="R65" s="121"/>
      <c r="S65" s="121"/>
      <c r="T65" s="121"/>
      <c r="U65" s="121"/>
      <c r="V65" s="121"/>
      <c r="W65" s="121"/>
      <c r="X65" s="121"/>
      <c r="Y65" s="121"/>
    </row>
  </sheetData>
  <sheetProtection algorithmName="SHA-512" hashValue="wvqwVDw1FqMAUmLJRaAnMy8DNeqcD0Cbp2+DF6aF8glgOs9MAo8fIlchy/Aohtl4Rd1pC9b69EV7PFE0+hGmdA==" saltValue="lSqyIilqRH1OZT9eqSB2dQ==" spinCount="100000" sheet="1" objects="1" scenarios="1"/>
  <customSheetViews>
    <customSheetView guid="{B50381DA-06DA-4286-99A4-CB6DE67AD1EB}" scale="60" showGridLines="0" showRowCol="0" zeroValues="0">
      <pane ySplit="6" topLeftCell="A7" activePane="bottomLeft" state="frozen"/>
      <selection pane="bottomLeft" activeCell="A7" sqref="A7"/>
    </customSheetView>
  </customSheetViews>
  <mergeCells count="5">
    <mergeCell ref="C4:E4"/>
    <mergeCell ref="N4:P4"/>
    <mergeCell ref="F4:J4"/>
    <mergeCell ref="A2:Q2"/>
    <mergeCell ref="E6:O6"/>
  </mergeCells>
  <phoneticPr fontId="0" type="noConversion"/>
  <pageMargins left="0.59" right="0.48" top="0.4" bottom="0.55000000000000004" header="0.44" footer="0.5"/>
  <pageSetup paperSize="9" scale="9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pageSetUpPr fitToPage="1"/>
  </sheetPr>
  <dimension ref="A1:Y65"/>
  <sheetViews>
    <sheetView showGridLines="0" showRowColHeaders="0" showZeros="0" zoomScale="60" zoomScaleNormal="60" workbookViewId="0">
      <pane ySplit="6" topLeftCell="A7" activePane="bottomLeft" state="frozen"/>
      <selection activeCell="O64" sqref="D7:O64"/>
      <selection pane="bottomLeft" activeCell="Q14" sqref="Q14"/>
    </sheetView>
  </sheetViews>
  <sheetFormatPr defaultColWidth="0" defaultRowHeight="12.75" zeroHeight="1" x14ac:dyDescent="0.2"/>
  <cols>
    <col min="1" max="1" width="37.85546875" style="122" bestFit="1" customWidth="1"/>
    <col min="2" max="2" width="4" style="226" customWidth="1"/>
    <col min="3" max="3" width="3.7109375" style="122" customWidth="1"/>
    <col min="4" max="14" width="2.7109375" style="282" customWidth="1"/>
    <col min="15" max="15" width="4" style="282" customWidth="1"/>
    <col min="16" max="16" width="3.7109375" style="122" customWidth="1"/>
    <col min="17" max="17" width="3.7109375" style="226" customWidth="1"/>
    <col min="18" max="25" width="3.7109375" style="122" hidden="1" customWidth="1"/>
    <col min="26" max="16384" width="0" style="122" hidden="1"/>
  </cols>
  <sheetData>
    <row r="1" spans="1:25" x14ac:dyDescent="0.2">
      <c r="A1" s="264"/>
      <c r="B1" s="264"/>
      <c r="C1" s="264"/>
      <c r="D1" s="264"/>
      <c r="E1" s="264"/>
      <c r="F1" s="264"/>
      <c r="G1" s="264"/>
      <c r="H1" s="264"/>
      <c r="I1" s="264"/>
      <c r="J1" s="264"/>
      <c r="K1" s="264"/>
      <c r="L1" s="264"/>
      <c r="M1" s="264"/>
      <c r="N1" s="264"/>
      <c r="O1" s="264"/>
      <c r="P1" s="264"/>
      <c r="Q1" s="264"/>
    </row>
    <row r="2" spans="1:25" ht="15.75" x14ac:dyDescent="0.2">
      <c r="A2" s="523" t="s">
        <v>34</v>
      </c>
      <c r="B2" s="524"/>
      <c r="C2" s="524"/>
      <c r="D2" s="524"/>
      <c r="E2" s="551"/>
      <c r="F2" s="551"/>
      <c r="G2" s="551"/>
      <c r="H2" s="551"/>
      <c r="I2" s="551"/>
      <c r="J2" s="551"/>
      <c r="K2" s="551"/>
      <c r="L2" s="551"/>
      <c r="M2" s="551"/>
      <c r="N2" s="551"/>
      <c r="O2" s="551"/>
      <c r="P2" s="551"/>
      <c r="Q2" s="552"/>
      <c r="R2" s="121"/>
      <c r="S2" s="121"/>
      <c r="T2" s="121"/>
      <c r="U2" s="121"/>
      <c r="V2" s="121"/>
      <c r="W2" s="121"/>
      <c r="X2" s="121"/>
      <c r="Y2" s="121"/>
    </row>
    <row r="3" spans="1:25" ht="13.5" customHeight="1" x14ac:dyDescent="0.25">
      <c r="A3" s="399"/>
      <c r="B3" s="400"/>
      <c r="C3" s="401"/>
      <c r="D3" s="401"/>
      <c r="E3" s="401"/>
      <c r="F3" s="401"/>
      <c r="G3" s="400"/>
      <c r="H3" s="401"/>
      <c r="I3" s="401"/>
      <c r="J3" s="401"/>
      <c r="K3" s="401"/>
      <c r="L3" s="401"/>
      <c r="M3" s="401"/>
      <c r="N3" s="401"/>
      <c r="O3" s="401"/>
      <c r="P3" s="401"/>
      <c r="Q3" s="264"/>
      <c r="R3" s="121"/>
      <c r="S3" s="121"/>
      <c r="T3" s="121"/>
      <c r="U3" s="121"/>
      <c r="V3" s="121"/>
      <c r="W3" s="121"/>
      <c r="X3" s="121"/>
      <c r="Y3" s="121"/>
    </row>
    <row r="4" spans="1:25" ht="20.25" thickBot="1" x14ac:dyDescent="0.3">
      <c r="A4" s="168" t="str">
        <f>Naam!J15</f>
        <v>Vakgebied 4</v>
      </c>
      <c r="B4" s="402"/>
      <c r="C4" s="547" t="s">
        <v>283</v>
      </c>
      <c r="D4" s="547"/>
      <c r="E4" s="547"/>
      <c r="F4" s="553">
        <f ca="1">TODAY()</f>
        <v>43115</v>
      </c>
      <c r="G4" s="554"/>
      <c r="H4" s="554"/>
      <c r="I4" s="554"/>
      <c r="J4" s="555"/>
      <c r="K4" s="403"/>
      <c r="L4" s="404"/>
      <c r="M4" s="404"/>
      <c r="N4" s="550"/>
      <c r="O4" s="550"/>
      <c r="P4" s="550"/>
      <c r="Q4" s="264"/>
      <c r="R4" s="121"/>
      <c r="S4" s="121"/>
      <c r="T4" s="121"/>
      <c r="U4" s="121"/>
      <c r="V4" s="121"/>
      <c r="W4" s="121"/>
      <c r="X4" s="121"/>
      <c r="Y4" s="121"/>
    </row>
    <row r="5" spans="1:25" ht="21" customHeight="1" thickBot="1" x14ac:dyDescent="0.25">
      <c r="A5" s="164" t="s">
        <v>264</v>
      </c>
      <c r="B5" s="169" t="s">
        <v>302</v>
      </c>
      <c r="C5" s="135">
        <f>COUNTIF(C8:C57,"x")</f>
        <v>0</v>
      </c>
      <c r="D5" s="259"/>
      <c r="E5" s="169"/>
      <c r="F5" s="164"/>
      <c r="G5" s="169"/>
      <c r="H5" s="164"/>
      <c r="I5" s="169"/>
      <c r="J5" s="164"/>
      <c r="K5" s="169"/>
      <c r="L5" s="164"/>
      <c r="M5" s="169"/>
      <c r="N5" s="164" t="s">
        <v>265</v>
      </c>
      <c r="O5" s="169" t="s">
        <v>302</v>
      </c>
      <c r="P5" s="307">
        <f>COUNTIF(P8:P57,"x")</f>
        <v>0</v>
      </c>
      <c r="Q5" s="259"/>
      <c r="R5" s="405"/>
      <c r="S5" s="405"/>
      <c r="T5" s="405"/>
      <c r="U5" s="405"/>
      <c r="V5" s="405"/>
      <c r="W5" s="405"/>
      <c r="X5" s="405"/>
      <c r="Y5" s="405"/>
    </row>
    <row r="6" spans="1:25" ht="63" customHeight="1" x14ac:dyDescent="0.2">
      <c r="A6" s="140" t="s">
        <v>304</v>
      </c>
      <c r="B6" s="139"/>
      <c r="C6" s="153">
        <f>Naam!$E10</f>
        <v>0</v>
      </c>
      <c r="D6" s="259"/>
      <c r="E6" s="546" t="s">
        <v>143</v>
      </c>
      <c r="F6" s="546"/>
      <c r="G6" s="546"/>
      <c r="H6" s="546"/>
      <c r="I6" s="546"/>
      <c r="J6" s="546"/>
      <c r="K6" s="546"/>
      <c r="L6" s="546"/>
      <c r="M6" s="546"/>
      <c r="N6" s="546"/>
      <c r="O6" s="546"/>
      <c r="P6" s="153">
        <f>Naam!$E10</f>
        <v>0</v>
      </c>
      <c r="Q6" s="259"/>
      <c r="R6" s="405"/>
      <c r="S6" s="405"/>
      <c r="T6" s="405"/>
      <c r="U6" s="405"/>
      <c r="V6" s="405"/>
      <c r="W6" s="405"/>
      <c r="X6" s="405"/>
      <c r="Y6" s="405"/>
    </row>
    <row r="7" spans="1:25" ht="16.5" customHeight="1" thickBot="1" x14ac:dyDescent="0.25">
      <c r="A7" s="159" t="s">
        <v>339</v>
      </c>
      <c r="B7" s="406"/>
      <c r="C7" s="227"/>
      <c r="D7" s="259"/>
      <c r="E7" s="259"/>
      <c r="F7" s="259"/>
      <c r="G7" s="259"/>
      <c r="H7" s="259"/>
      <c r="I7" s="259"/>
      <c r="J7" s="259"/>
      <c r="K7" s="259"/>
      <c r="L7" s="259"/>
      <c r="M7" s="227"/>
      <c r="N7" s="227"/>
      <c r="O7" s="227"/>
      <c r="P7" s="227"/>
      <c r="Q7" s="259"/>
      <c r="R7" s="405"/>
      <c r="S7" s="405"/>
      <c r="T7" s="405"/>
      <c r="U7" s="405"/>
      <c r="V7" s="405"/>
      <c r="W7" s="405"/>
      <c r="X7" s="405"/>
      <c r="Y7" s="405"/>
    </row>
    <row r="8" spans="1:25" ht="12.75" customHeight="1" x14ac:dyDescent="0.25">
      <c r="A8" s="185" t="s">
        <v>178</v>
      </c>
      <c r="B8" s="264"/>
      <c r="C8" s="137"/>
      <c r="D8" s="149"/>
      <c r="E8" s="143"/>
      <c r="F8" s="143"/>
      <c r="G8" s="143"/>
      <c r="H8" s="143"/>
      <c r="I8" s="143"/>
      <c r="J8" s="143"/>
      <c r="K8" s="143"/>
      <c r="L8" s="143"/>
      <c r="M8" s="311"/>
      <c r="N8" s="148"/>
      <c r="O8" s="311"/>
      <c r="P8" s="138"/>
      <c r="Q8" s="259"/>
      <c r="R8" s="405"/>
      <c r="S8" s="405"/>
      <c r="T8" s="405"/>
      <c r="U8" s="405"/>
      <c r="V8" s="405"/>
      <c r="W8" s="405"/>
      <c r="X8" s="405"/>
      <c r="Y8" s="405"/>
    </row>
    <row r="9" spans="1:25" ht="12.75" customHeight="1" x14ac:dyDescent="0.25">
      <c r="A9" s="186" t="s">
        <v>188</v>
      </c>
      <c r="B9" s="264"/>
      <c r="C9" s="137"/>
      <c r="D9" s="143"/>
      <c r="E9" s="143"/>
      <c r="F9" s="143"/>
      <c r="G9" s="143"/>
      <c r="H9" s="143"/>
      <c r="I9" s="143"/>
      <c r="J9" s="143"/>
      <c r="K9" s="143"/>
      <c r="L9" s="143"/>
      <c r="M9" s="311"/>
      <c r="N9" s="148"/>
      <c r="O9" s="311"/>
      <c r="P9" s="138"/>
      <c r="Q9" s="259"/>
      <c r="R9" s="405"/>
      <c r="S9" s="405"/>
      <c r="T9" s="405"/>
      <c r="U9" s="405"/>
      <c r="V9" s="405"/>
      <c r="W9" s="405"/>
      <c r="X9" s="405"/>
      <c r="Y9" s="405"/>
    </row>
    <row r="10" spans="1:25" ht="12.75" customHeight="1" x14ac:dyDescent="0.25">
      <c r="A10" s="186" t="s">
        <v>503</v>
      </c>
      <c r="B10" s="264"/>
      <c r="C10" s="137"/>
      <c r="D10" s="143"/>
      <c r="E10" s="143"/>
      <c r="F10" s="143"/>
      <c r="G10" s="143"/>
      <c r="H10" s="143"/>
      <c r="I10" s="143"/>
      <c r="J10" s="143"/>
      <c r="K10" s="143"/>
      <c r="L10" s="143"/>
      <c r="M10" s="311"/>
      <c r="N10" s="148"/>
      <c r="O10" s="311"/>
      <c r="P10" s="138"/>
      <c r="Q10" s="259"/>
      <c r="R10" s="405"/>
      <c r="S10" s="405"/>
      <c r="T10" s="405"/>
      <c r="U10" s="405"/>
      <c r="V10" s="405"/>
      <c r="W10" s="405"/>
      <c r="X10" s="405"/>
      <c r="Y10" s="405"/>
    </row>
    <row r="11" spans="1:25" ht="12.75" customHeight="1" x14ac:dyDescent="0.25">
      <c r="A11" s="186" t="s">
        <v>534</v>
      </c>
      <c r="B11" s="264"/>
      <c r="C11" s="137"/>
      <c r="D11" s="143"/>
      <c r="E11" s="143"/>
      <c r="F11" s="143"/>
      <c r="G11" s="143"/>
      <c r="H11" s="143"/>
      <c r="I11" s="143"/>
      <c r="J11" s="143"/>
      <c r="K11" s="143"/>
      <c r="L11" s="143"/>
      <c r="M11" s="311"/>
      <c r="N11" s="148"/>
      <c r="O11" s="311"/>
      <c r="P11" s="138"/>
      <c r="Q11" s="259"/>
      <c r="R11" s="405"/>
      <c r="S11" s="405"/>
      <c r="T11" s="405"/>
      <c r="U11" s="405"/>
      <c r="V11" s="405"/>
      <c r="W11" s="405"/>
      <c r="X11" s="405"/>
      <c r="Y11" s="405"/>
    </row>
    <row r="12" spans="1:25" ht="12.75" customHeight="1" x14ac:dyDescent="0.25">
      <c r="A12" s="186" t="s">
        <v>314</v>
      </c>
      <c r="B12" s="264"/>
      <c r="C12" s="137"/>
      <c r="D12" s="143"/>
      <c r="E12" s="143"/>
      <c r="F12" s="143"/>
      <c r="G12" s="143"/>
      <c r="H12" s="143"/>
      <c r="I12" s="143"/>
      <c r="J12" s="143"/>
      <c r="K12" s="143"/>
      <c r="L12" s="143"/>
      <c r="M12" s="311"/>
      <c r="N12" s="148"/>
      <c r="O12" s="311"/>
      <c r="P12" s="138"/>
      <c r="Q12" s="259"/>
      <c r="R12" s="405"/>
      <c r="S12" s="405"/>
      <c r="T12" s="405"/>
      <c r="U12" s="405"/>
      <c r="V12" s="405"/>
      <c r="W12" s="405"/>
      <c r="X12" s="405"/>
      <c r="Y12" s="405"/>
    </row>
    <row r="13" spans="1:25" ht="12.75" customHeight="1" x14ac:dyDescent="0.25">
      <c r="A13" s="186" t="s">
        <v>186</v>
      </c>
      <c r="B13" s="264"/>
      <c r="C13" s="137"/>
      <c r="D13" s="143"/>
      <c r="E13" s="143"/>
      <c r="F13" s="143"/>
      <c r="G13" s="143"/>
      <c r="H13" s="143"/>
      <c r="I13" s="143"/>
      <c r="J13" s="143"/>
      <c r="K13" s="143"/>
      <c r="L13" s="143"/>
      <c r="M13" s="311"/>
      <c r="N13" s="148"/>
      <c r="O13" s="311"/>
      <c r="P13" s="138"/>
      <c r="Q13" s="259"/>
      <c r="R13" s="405"/>
      <c r="S13" s="405"/>
      <c r="T13" s="405"/>
      <c r="U13" s="405"/>
      <c r="V13" s="405"/>
      <c r="W13" s="405"/>
      <c r="X13" s="405"/>
      <c r="Y13" s="405"/>
    </row>
    <row r="14" spans="1:25" ht="12.75" customHeight="1" x14ac:dyDescent="0.25">
      <c r="A14" s="186" t="s">
        <v>491</v>
      </c>
      <c r="B14" s="264"/>
      <c r="C14" s="137"/>
      <c r="D14" s="143"/>
      <c r="E14" s="143"/>
      <c r="F14" s="143"/>
      <c r="G14" s="143"/>
      <c r="H14" s="143"/>
      <c r="I14" s="143"/>
      <c r="J14" s="143"/>
      <c r="K14" s="143"/>
      <c r="L14" s="143"/>
      <c r="M14" s="311"/>
      <c r="N14" s="148"/>
      <c r="O14" s="311"/>
      <c r="P14" s="138"/>
      <c r="Q14" s="259"/>
      <c r="R14" s="405"/>
      <c r="S14" s="405"/>
      <c r="T14" s="405"/>
      <c r="U14" s="405"/>
      <c r="V14" s="405"/>
      <c r="W14" s="405"/>
      <c r="X14" s="405"/>
      <c r="Y14" s="405"/>
    </row>
    <row r="15" spans="1:25" ht="12.75" customHeight="1" x14ac:dyDescent="0.25">
      <c r="A15" s="186" t="s">
        <v>536</v>
      </c>
      <c r="B15" s="264"/>
      <c r="C15" s="137"/>
      <c r="D15" s="143"/>
      <c r="E15" s="143"/>
      <c r="F15" s="143"/>
      <c r="G15" s="143"/>
      <c r="H15" s="143"/>
      <c r="I15" s="143"/>
      <c r="J15" s="143"/>
      <c r="K15" s="143"/>
      <c r="L15" s="143"/>
      <c r="M15" s="311"/>
      <c r="N15" s="148"/>
      <c r="O15" s="311"/>
      <c r="P15" s="138"/>
      <c r="Q15" s="259"/>
      <c r="R15" s="405"/>
      <c r="S15" s="405"/>
      <c r="T15" s="405"/>
      <c r="U15" s="405"/>
      <c r="V15" s="405"/>
      <c r="W15" s="405"/>
      <c r="X15" s="405"/>
      <c r="Y15" s="405"/>
    </row>
    <row r="16" spans="1:25" ht="12.75" customHeight="1" x14ac:dyDescent="0.25">
      <c r="A16" s="186" t="s">
        <v>537</v>
      </c>
      <c r="B16" s="264"/>
      <c r="C16" s="137"/>
      <c r="D16" s="143"/>
      <c r="E16" s="143"/>
      <c r="F16" s="143"/>
      <c r="G16" s="143"/>
      <c r="H16" s="143"/>
      <c r="I16" s="143"/>
      <c r="J16" s="143"/>
      <c r="K16" s="143"/>
      <c r="L16" s="143"/>
      <c r="M16" s="311"/>
      <c r="N16" s="148"/>
      <c r="O16" s="311"/>
      <c r="P16" s="138"/>
      <c r="Q16" s="259"/>
      <c r="R16" s="405"/>
      <c r="S16" s="405"/>
      <c r="T16" s="405"/>
      <c r="U16" s="405"/>
      <c r="V16" s="405"/>
      <c r="W16" s="405"/>
      <c r="X16" s="405"/>
      <c r="Y16" s="405"/>
    </row>
    <row r="17" spans="1:25" ht="12.75" customHeight="1" x14ac:dyDescent="0.25">
      <c r="A17" s="186" t="s">
        <v>487</v>
      </c>
      <c r="B17" s="264"/>
      <c r="C17" s="137"/>
      <c r="D17" s="143"/>
      <c r="E17" s="143"/>
      <c r="F17" s="143"/>
      <c r="G17" s="143"/>
      <c r="H17" s="143"/>
      <c r="I17" s="143"/>
      <c r="J17" s="143"/>
      <c r="K17" s="143"/>
      <c r="L17" s="143"/>
      <c r="M17" s="311"/>
      <c r="N17" s="148"/>
      <c r="O17" s="311"/>
      <c r="P17" s="138"/>
      <c r="Q17" s="259"/>
      <c r="R17" s="405"/>
      <c r="S17" s="405"/>
      <c r="T17" s="405"/>
      <c r="U17" s="405"/>
      <c r="V17" s="405"/>
      <c r="W17" s="405"/>
      <c r="X17" s="405"/>
      <c r="Y17" s="405"/>
    </row>
    <row r="18" spans="1:25" ht="12.75" customHeight="1" x14ac:dyDescent="0.25">
      <c r="A18" s="186" t="s">
        <v>187</v>
      </c>
      <c r="B18" s="264"/>
      <c r="C18" s="137"/>
      <c r="D18" s="143"/>
      <c r="E18" s="143"/>
      <c r="F18" s="143"/>
      <c r="G18" s="143"/>
      <c r="H18" s="143"/>
      <c r="I18" s="143"/>
      <c r="J18" s="143"/>
      <c r="K18" s="143"/>
      <c r="L18" s="143"/>
      <c r="M18" s="311"/>
      <c r="N18" s="148"/>
      <c r="O18" s="311" t="s">
        <v>798</v>
      </c>
      <c r="P18" s="138"/>
      <c r="Q18" s="259"/>
      <c r="R18" s="405"/>
      <c r="S18" s="405"/>
      <c r="T18" s="405"/>
      <c r="U18" s="405"/>
      <c r="V18" s="405"/>
      <c r="W18" s="405"/>
      <c r="X18" s="405"/>
      <c r="Y18" s="405"/>
    </row>
    <row r="19" spans="1:25" ht="12.75" customHeight="1" x14ac:dyDescent="0.25">
      <c r="A19" s="186" t="s">
        <v>539</v>
      </c>
      <c r="B19" s="264"/>
      <c r="C19" s="137"/>
      <c r="D19" s="143"/>
      <c r="E19" s="143"/>
      <c r="F19" s="143"/>
      <c r="G19" s="143"/>
      <c r="H19" s="143"/>
      <c r="I19" s="143"/>
      <c r="J19" s="143"/>
      <c r="K19" s="143"/>
      <c r="L19" s="143"/>
      <c r="M19" s="311"/>
      <c r="N19" s="148"/>
      <c r="O19" s="311"/>
      <c r="P19" s="138"/>
      <c r="Q19" s="259"/>
      <c r="R19" s="405"/>
      <c r="S19" s="405"/>
      <c r="T19" s="405"/>
      <c r="U19" s="405"/>
      <c r="V19" s="405"/>
      <c r="W19" s="405"/>
      <c r="X19" s="405"/>
      <c r="Y19" s="405"/>
    </row>
    <row r="20" spans="1:25" ht="12.75" customHeight="1" thickBot="1" x14ac:dyDescent="0.3">
      <c r="A20" s="187" t="s">
        <v>177</v>
      </c>
      <c r="B20" s="264"/>
      <c r="C20" s="137"/>
      <c r="D20" s="143"/>
      <c r="E20" s="143"/>
      <c r="F20" s="143"/>
      <c r="G20" s="143"/>
      <c r="H20" s="143"/>
      <c r="I20" s="143"/>
      <c r="J20" s="143"/>
      <c r="K20" s="143"/>
      <c r="L20" s="143"/>
      <c r="M20" s="311"/>
      <c r="N20" s="148"/>
      <c r="O20" s="311"/>
      <c r="P20" s="138"/>
      <c r="Q20" s="259"/>
      <c r="R20" s="405"/>
      <c r="S20" s="405"/>
      <c r="T20" s="405"/>
      <c r="U20" s="405"/>
      <c r="V20" s="405"/>
      <c r="W20" s="405"/>
      <c r="X20" s="405"/>
      <c r="Y20" s="405"/>
    </row>
    <row r="21" spans="1:25" ht="16.5" customHeight="1" thickBot="1" x14ac:dyDescent="0.3">
      <c r="A21" s="159" t="s">
        <v>340</v>
      </c>
      <c r="B21" s="406"/>
      <c r="C21" s="239"/>
      <c r="D21" s="143"/>
      <c r="E21" s="143"/>
      <c r="F21" s="143"/>
      <c r="G21" s="143"/>
      <c r="H21" s="143"/>
      <c r="I21" s="143"/>
      <c r="J21" s="143"/>
      <c r="K21" s="143"/>
      <c r="L21" s="143"/>
      <c r="M21" s="148"/>
      <c r="N21" s="148"/>
      <c r="O21" s="148"/>
      <c r="P21" s="239"/>
      <c r="Q21" s="259"/>
      <c r="R21" s="405"/>
      <c r="S21" s="405"/>
      <c r="T21" s="405"/>
      <c r="U21" s="405"/>
      <c r="V21" s="405"/>
      <c r="W21" s="405"/>
      <c r="X21" s="405"/>
      <c r="Y21" s="405"/>
    </row>
    <row r="22" spans="1:25" ht="12.75" customHeight="1" x14ac:dyDescent="0.25">
      <c r="A22" s="185" t="s">
        <v>189</v>
      </c>
      <c r="B22" s="264"/>
      <c r="C22" s="137"/>
      <c r="D22" s="143"/>
      <c r="E22" s="143"/>
      <c r="F22" s="143"/>
      <c r="G22" s="143"/>
      <c r="H22" s="143"/>
      <c r="I22" s="143"/>
      <c r="J22" s="143"/>
      <c r="K22" s="143"/>
      <c r="L22" s="143"/>
      <c r="M22" s="311"/>
      <c r="N22" s="148"/>
      <c r="O22" s="311"/>
      <c r="P22" s="138"/>
      <c r="Q22" s="259"/>
      <c r="R22" s="405"/>
      <c r="S22" s="405"/>
      <c r="T22" s="405"/>
      <c r="U22" s="405"/>
      <c r="V22" s="405"/>
      <c r="W22" s="405"/>
      <c r="X22" s="405"/>
      <c r="Y22" s="405"/>
    </row>
    <row r="23" spans="1:25" ht="12.75" customHeight="1" x14ac:dyDescent="0.25">
      <c r="A23" s="186" t="s">
        <v>179</v>
      </c>
      <c r="B23" s="264"/>
      <c r="C23" s="137"/>
      <c r="D23" s="143"/>
      <c r="E23" s="143"/>
      <c r="F23" s="143"/>
      <c r="G23" s="143"/>
      <c r="H23" s="143"/>
      <c r="I23" s="143"/>
      <c r="J23" s="143"/>
      <c r="K23" s="143"/>
      <c r="L23" s="143"/>
      <c r="M23" s="311"/>
      <c r="N23" s="148"/>
      <c r="O23" s="311"/>
      <c r="P23" s="138"/>
      <c r="Q23" s="259"/>
      <c r="R23" s="405"/>
      <c r="S23" s="405"/>
      <c r="T23" s="405"/>
      <c r="U23" s="405"/>
      <c r="V23" s="405"/>
      <c r="W23" s="405"/>
      <c r="X23" s="405"/>
      <c r="Y23" s="405"/>
    </row>
    <row r="24" spans="1:25" ht="12.75" customHeight="1" x14ac:dyDescent="0.25">
      <c r="A24" s="186" t="s">
        <v>488</v>
      </c>
      <c r="B24" s="264"/>
      <c r="C24" s="137"/>
      <c r="D24" s="143"/>
      <c r="E24" s="143"/>
      <c r="F24" s="143"/>
      <c r="G24" s="143"/>
      <c r="H24" s="143"/>
      <c r="I24" s="143"/>
      <c r="J24" s="143"/>
      <c r="K24" s="143"/>
      <c r="L24" s="143"/>
      <c r="M24" s="311"/>
      <c r="N24" s="148"/>
      <c r="O24" s="311"/>
      <c r="P24" s="138"/>
      <c r="Q24" s="259"/>
      <c r="R24" s="405"/>
      <c r="S24" s="405"/>
      <c r="T24" s="405"/>
      <c r="U24" s="405"/>
      <c r="V24" s="405"/>
      <c r="W24" s="405"/>
      <c r="X24" s="405"/>
      <c r="Y24" s="405"/>
    </row>
    <row r="25" spans="1:25" ht="12.75" customHeight="1" x14ac:dyDescent="0.25">
      <c r="A25" s="186" t="s">
        <v>180</v>
      </c>
      <c r="B25" s="264"/>
      <c r="C25" s="137"/>
      <c r="D25" s="143"/>
      <c r="E25" s="143"/>
      <c r="F25" s="143"/>
      <c r="G25" s="143"/>
      <c r="H25" s="143"/>
      <c r="I25" s="143"/>
      <c r="J25" s="143"/>
      <c r="K25" s="143"/>
      <c r="L25" s="143"/>
      <c r="M25" s="311"/>
      <c r="N25" s="148"/>
      <c r="O25" s="311"/>
      <c r="P25" s="138"/>
      <c r="Q25" s="259"/>
      <c r="R25" s="405"/>
      <c r="S25" s="405"/>
      <c r="T25" s="405"/>
      <c r="U25" s="405"/>
      <c r="V25" s="405"/>
      <c r="W25" s="405"/>
      <c r="X25" s="405"/>
      <c r="Y25" s="405"/>
    </row>
    <row r="26" spans="1:25" ht="12.75" customHeight="1" x14ac:dyDescent="0.25">
      <c r="A26" s="186" t="s">
        <v>489</v>
      </c>
      <c r="B26" s="264"/>
      <c r="C26" s="137"/>
      <c r="D26" s="143"/>
      <c r="E26" s="143"/>
      <c r="F26" s="143"/>
      <c r="G26" s="143"/>
      <c r="H26" s="143"/>
      <c r="I26" s="143"/>
      <c r="J26" s="143"/>
      <c r="K26" s="143"/>
      <c r="L26" s="143"/>
      <c r="M26" s="311"/>
      <c r="N26" s="148"/>
      <c r="O26" s="311"/>
      <c r="P26" s="138"/>
      <c r="Q26" s="259"/>
      <c r="R26" s="405"/>
      <c r="S26" s="405"/>
      <c r="T26" s="405"/>
      <c r="U26" s="405"/>
      <c r="V26" s="405"/>
      <c r="W26" s="405"/>
      <c r="X26" s="405"/>
      <c r="Y26" s="405"/>
    </row>
    <row r="27" spans="1:25" ht="16.5" customHeight="1" thickBot="1" x14ac:dyDescent="0.3">
      <c r="A27" s="159" t="s">
        <v>341</v>
      </c>
      <c r="B27" s="406"/>
      <c r="C27" s="239"/>
      <c r="D27" s="143"/>
      <c r="E27" s="143"/>
      <c r="F27" s="143"/>
      <c r="G27" s="143"/>
      <c r="H27" s="143"/>
      <c r="I27" s="143"/>
      <c r="J27" s="143"/>
      <c r="K27" s="143"/>
      <c r="L27" s="143"/>
      <c r="M27" s="148"/>
      <c r="N27" s="148"/>
      <c r="O27" s="148"/>
      <c r="P27" s="239"/>
      <c r="Q27" s="259"/>
      <c r="R27" s="405"/>
      <c r="S27" s="405"/>
      <c r="T27" s="405"/>
      <c r="U27" s="405"/>
      <c r="V27" s="405"/>
      <c r="W27" s="405"/>
      <c r="X27" s="405"/>
      <c r="Y27" s="405"/>
    </row>
    <row r="28" spans="1:25" ht="12.75" customHeight="1" x14ac:dyDescent="0.25">
      <c r="A28" s="185" t="s">
        <v>182</v>
      </c>
      <c r="B28" s="264"/>
      <c r="C28" s="137"/>
      <c r="D28" s="143"/>
      <c r="E28" s="143"/>
      <c r="F28" s="143"/>
      <c r="G28" s="143"/>
      <c r="H28" s="143"/>
      <c r="I28" s="143"/>
      <c r="J28" s="143"/>
      <c r="K28" s="143"/>
      <c r="L28" s="143"/>
      <c r="M28" s="311"/>
      <c r="N28" s="148"/>
      <c r="O28" s="311"/>
      <c r="P28" s="138"/>
      <c r="Q28" s="259"/>
      <c r="R28" s="405"/>
      <c r="S28" s="405"/>
      <c r="T28" s="405"/>
      <c r="U28" s="405"/>
      <c r="V28" s="405"/>
      <c r="W28" s="405"/>
      <c r="X28" s="405"/>
      <c r="Y28" s="405"/>
    </row>
    <row r="29" spans="1:25" ht="12.75" customHeight="1" x14ac:dyDescent="0.25">
      <c r="A29" s="186" t="s">
        <v>542</v>
      </c>
      <c r="B29" s="264"/>
      <c r="C29" s="137"/>
      <c r="D29" s="143"/>
      <c r="E29" s="143"/>
      <c r="F29" s="143"/>
      <c r="G29" s="143"/>
      <c r="H29" s="143"/>
      <c r="I29" s="143"/>
      <c r="J29" s="143"/>
      <c r="K29" s="143"/>
      <c r="L29" s="143"/>
      <c r="M29" s="311"/>
      <c r="N29" s="148"/>
      <c r="O29" s="311"/>
      <c r="P29" s="138"/>
      <c r="Q29" s="259"/>
      <c r="R29" s="405"/>
      <c r="S29" s="405"/>
      <c r="T29" s="405"/>
      <c r="U29" s="405"/>
      <c r="V29" s="405"/>
      <c r="W29" s="405"/>
      <c r="X29" s="405"/>
      <c r="Y29" s="405"/>
    </row>
    <row r="30" spans="1:25" ht="12.75" customHeight="1" x14ac:dyDescent="0.25">
      <c r="A30" s="186" t="s">
        <v>183</v>
      </c>
      <c r="B30" s="264"/>
      <c r="C30" s="137"/>
      <c r="D30" s="143"/>
      <c r="E30" s="143"/>
      <c r="F30" s="143"/>
      <c r="G30" s="143"/>
      <c r="H30" s="143"/>
      <c r="I30" s="143"/>
      <c r="J30" s="143"/>
      <c r="K30" s="143"/>
      <c r="L30" s="143"/>
      <c r="M30" s="311"/>
      <c r="N30" s="148"/>
      <c r="O30" s="311"/>
      <c r="P30" s="138"/>
      <c r="Q30" s="259"/>
      <c r="R30" s="405"/>
      <c r="S30" s="405"/>
      <c r="T30" s="405"/>
      <c r="U30" s="405"/>
      <c r="V30" s="405"/>
      <c r="W30" s="405"/>
      <c r="X30" s="405"/>
      <c r="Y30" s="405"/>
    </row>
    <row r="31" spans="1:25" ht="12.75" customHeight="1" x14ac:dyDescent="0.25">
      <c r="A31" s="186" t="s">
        <v>490</v>
      </c>
      <c r="B31" s="264"/>
      <c r="C31" s="137"/>
      <c r="D31" s="143"/>
      <c r="E31" s="143"/>
      <c r="F31" s="143"/>
      <c r="G31" s="143"/>
      <c r="H31" s="143"/>
      <c r="I31" s="143"/>
      <c r="J31" s="143"/>
      <c r="K31" s="143"/>
      <c r="L31" s="143"/>
      <c r="M31" s="311"/>
      <c r="N31" s="148"/>
      <c r="O31" s="311"/>
      <c r="P31" s="138"/>
      <c r="Q31" s="259"/>
      <c r="R31" s="405"/>
      <c r="S31" s="405"/>
      <c r="T31" s="405"/>
      <c r="U31" s="405"/>
      <c r="V31" s="405"/>
      <c r="W31" s="405"/>
      <c r="X31" s="405"/>
      <c r="Y31" s="405"/>
    </row>
    <row r="32" spans="1:25" ht="12.75" customHeight="1" x14ac:dyDescent="0.25">
      <c r="A32" s="186" t="s">
        <v>544</v>
      </c>
      <c r="B32" s="264"/>
      <c r="C32" s="137"/>
      <c r="D32" s="143"/>
      <c r="E32" s="143"/>
      <c r="F32" s="143"/>
      <c r="G32" s="143"/>
      <c r="H32" s="143"/>
      <c r="I32" s="143"/>
      <c r="J32" s="143"/>
      <c r="K32" s="143"/>
      <c r="L32" s="143"/>
      <c r="M32" s="311"/>
      <c r="N32" s="148"/>
      <c r="O32" s="311"/>
      <c r="P32" s="138"/>
      <c r="Q32" s="259"/>
      <c r="R32" s="405"/>
      <c r="S32" s="405"/>
      <c r="T32" s="405"/>
      <c r="U32" s="405"/>
      <c r="V32" s="405"/>
      <c r="W32" s="405"/>
      <c r="X32" s="405"/>
      <c r="Y32" s="405"/>
    </row>
    <row r="33" spans="1:25" ht="12.75" customHeight="1" x14ac:dyDescent="0.25">
      <c r="A33" s="186" t="s">
        <v>181</v>
      </c>
      <c r="B33" s="264"/>
      <c r="C33" s="137"/>
      <c r="D33" s="143"/>
      <c r="E33" s="143"/>
      <c r="F33" s="143"/>
      <c r="G33" s="143"/>
      <c r="H33" s="143"/>
      <c r="I33" s="143"/>
      <c r="J33" s="143"/>
      <c r="K33" s="143"/>
      <c r="L33" s="143"/>
      <c r="M33" s="311"/>
      <c r="N33" s="148"/>
      <c r="O33" s="311"/>
      <c r="P33" s="138"/>
      <c r="Q33" s="259"/>
      <c r="R33" s="405"/>
      <c r="S33" s="405"/>
      <c r="T33" s="405"/>
      <c r="U33" s="405"/>
      <c r="V33" s="405"/>
      <c r="W33" s="405"/>
      <c r="X33" s="405"/>
      <c r="Y33" s="405"/>
    </row>
    <row r="34" spans="1:25" ht="12.75" customHeight="1" x14ac:dyDescent="0.25">
      <c r="A34" s="186" t="s">
        <v>545</v>
      </c>
      <c r="B34" s="264"/>
      <c r="C34" s="137"/>
      <c r="D34" s="143"/>
      <c r="E34" s="143"/>
      <c r="F34" s="143"/>
      <c r="G34" s="143"/>
      <c r="H34" s="143"/>
      <c r="I34" s="143"/>
      <c r="J34" s="143"/>
      <c r="K34" s="143"/>
      <c r="L34" s="143"/>
      <c r="M34" s="311"/>
      <c r="N34" s="148"/>
      <c r="O34" s="311"/>
      <c r="P34" s="138"/>
      <c r="Q34" s="259"/>
      <c r="R34" s="405"/>
      <c r="S34" s="405"/>
      <c r="T34" s="405"/>
      <c r="U34" s="405"/>
      <c r="V34" s="405"/>
      <c r="W34" s="405"/>
      <c r="X34" s="405"/>
      <c r="Y34" s="405"/>
    </row>
    <row r="35" spans="1:25" ht="12.75" customHeight="1" x14ac:dyDescent="0.25">
      <c r="A35" s="186" t="s">
        <v>546</v>
      </c>
      <c r="B35" s="264"/>
      <c r="C35" s="137"/>
      <c r="D35" s="143"/>
      <c r="E35" s="143"/>
      <c r="F35" s="143"/>
      <c r="G35" s="143"/>
      <c r="H35" s="143"/>
      <c r="I35" s="143"/>
      <c r="J35" s="143"/>
      <c r="K35" s="143"/>
      <c r="L35" s="143"/>
      <c r="M35" s="311"/>
      <c r="N35" s="148"/>
      <c r="O35" s="311"/>
      <c r="P35" s="138"/>
      <c r="Q35" s="259"/>
      <c r="R35" s="405"/>
      <c r="S35" s="405"/>
      <c r="T35" s="405"/>
      <c r="U35" s="405"/>
      <c r="V35" s="405"/>
      <c r="W35" s="405"/>
      <c r="X35" s="405"/>
      <c r="Y35" s="405"/>
    </row>
    <row r="36" spans="1:25" ht="12.75" customHeight="1" x14ac:dyDescent="0.25">
      <c r="A36" s="186" t="s">
        <v>547</v>
      </c>
      <c r="B36" s="264"/>
      <c r="C36" s="137"/>
      <c r="D36" s="143"/>
      <c r="E36" s="143"/>
      <c r="F36" s="143"/>
      <c r="G36" s="143"/>
      <c r="H36" s="143"/>
      <c r="I36" s="143"/>
      <c r="J36" s="143"/>
      <c r="K36" s="143"/>
      <c r="L36" s="143"/>
      <c r="M36" s="311"/>
      <c r="N36" s="148"/>
      <c r="O36" s="311"/>
      <c r="P36" s="138"/>
      <c r="Q36" s="259"/>
      <c r="R36" s="405"/>
      <c r="S36" s="405"/>
      <c r="T36" s="405"/>
      <c r="U36" s="405"/>
      <c r="V36" s="405"/>
      <c r="W36" s="405"/>
      <c r="X36" s="405"/>
      <c r="Y36" s="405"/>
    </row>
    <row r="37" spans="1:25" ht="12.75" customHeight="1" x14ac:dyDescent="0.25">
      <c r="A37" s="186" t="s">
        <v>548</v>
      </c>
      <c r="B37" s="264"/>
      <c r="C37" s="137"/>
      <c r="D37" s="143"/>
      <c r="E37" s="143"/>
      <c r="F37" s="143"/>
      <c r="G37" s="143"/>
      <c r="H37" s="143"/>
      <c r="I37" s="143"/>
      <c r="J37" s="143"/>
      <c r="K37" s="143"/>
      <c r="L37" s="143"/>
      <c r="M37" s="311"/>
      <c r="N37" s="148"/>
      <c r="O37" s="311"/>
      <c r="P37" s="138"/>
      <c r="Q37" s="259"/>
      <c r="R37" s="405"/>
      <c r="S37" s="405"/>
      <c r="T37" s="405"/>
      <c r="U37" s="405"/>
      <c r="V37" s="405"/>
      <c r="W37" s="405"/>
      <c r="X37" s="405"/>
      <c r="Y37" s="405"/>
    </row>
    <row r="38" spans="1:25" ht="12.75" customHeight="1" thickBot="1" x14ac:dyDescent="0.3">
      <c r="A38" s="187" t="s">
        <v>549</v>
      </c>
      <c r="B38" s="264"/>
      <c r="C38" s="137"/>
      <c r="D38" s="143"/>
      <c r="E38" s="143"/>
      <c r="F38" s="143"/>
      <c r="G38" s="143"/>
      <c r="H38" s="143"/>
      <c r="I38" s="143"/>
      <c r="J38" s="143"/>
      <c r="K38" s="143"/>
      <c r="L38" s="143"/>
      <c r="M38" s="311"/>
      <c r="N38" s="148"/>
      <c r="O38" s="311"/>
      <c r="P38" s="138"/>
      <c r="Q38" s="259"/>
      <c r="R38" s="405"/>
      <c r="S38" s="405"/>
      <c r="T38" s="405"/>
      <c r="U38" s="405"/>
      <c r="V38" s="405"/>
      <c r="W38" s="405"/>
      <c r="X38" s="405"/>
      <c r="Y38" s="405"/>
    </row>
    <row r="39" spans="1:25" ht="16.5" customHeight="1" thickBot="1" x14ac:dyDescent="0.3">
      <c r="A39" s="189" t="s">
        <v>206</v>
      </c>
      <c r="B39" s="406"/>
      <c r="C39" s="239"/>
      <c r="D39" s="143"/>
      <c r="E39" s="143"/>
      <c r="F39" s="143"/>
      <c r="G39" s="143"/>
      <c r="H39" s="143"/>
      <c r="I39" s="143"/>
      <c r="J39" s="143"/>
      <c r="K39" s="143"/>
      <c r="L39" s="143"/>
      <c r="M39" s="148"/>
      <c r="N39" s="148"/>
      <c r="O39" s="148"/>
      <c r="P39" s="239"/>
      <c r="Q39" s="259"/>
      <c r="R39" s="405"/>
      <c r="S39" s="405"/>
      <c r="T39" s="405"/>
      <c r="U39" s="405"/>
      <c r="V39" s="405"/>
      <c r="W39" s="405"/>
      <c r="X39" s="405"/>
      <c r="Y39" s="405"/>
    </row>
    <row r="40" spans="1:25" ht="12.75" customHeight="1" x14ac:dyDescent="0.25">
      <c r="A40" s="185" t="s">
        <v>550</v>
      </c>
      <c r="B40" s="264"/>
      <c r="C40" s="137"/>
      <c r="D40" s="143"/>
      <c r="E40" s="143"/>
      <c r="F40" s="143"/>
      <c r="G40" s="143"/>
      <c r="H40" s="143"/>
      <c r="I40" s="143"/>
      <c r="J40" s="143"/>
      <c r="K40" s="143"/>
      <c r="L40" s="143"/>
      <c r="M40" s="311"/>
      <c r="N40" s="148"/>
      <c r="O40" s="311"/>
      <c r="P40" s="138"/>
      <c r="Q40" s="259"/>
      <c r="R40" s="405"/>
      <c r="S40" s="405"/>
      <c r="T40" s="405"/>
      <c r="U40" s="405"/>
      <c r="V40" s="405"/>
      <c r="W40" s="405"/>
      <c r="X40" s="405"/>
      <c r="Y40" s="405"/>
    </row>
    <row r="41" spans="1:25" ht="12.75" customHeight="1" x14ac:dyDescent="0.25">
      <c r="A41" s="186" t="s">
        <v>551</v>
      </c>
      <c r="B41" s="264"/>
      <c r="C41" s="137"/>
      <c r="D41" s="143"/>
      <c r="E41" s="143"/>
      <c r="F41" s="143"/>
      <c r="G41" s="143"/>
      <c r="H41" s="143"/>
      <c r="I41" s="143"/>
      <c r="J41" s="143"/>
      <c r="K41" s="143"/>
      <c r="L41" s="143"/>
      <c r="M41" s="311"/>
      <c r="N41" s="148"/>
      <c r="O41" s="311"/>
      <c r="P41" s="138"/>
      <c r="Q41" s="259"/>
      <c r="R41" s="405"/>
      <c r="S41" s="405"/>
      <c r="T41" s="405"/>
      <c r="U41" s="405"/>
      <c r="V41" s="405"/>
      <c r="W41" s="405"/>
      <c r="X41" s="405"/>
      <c r="Y41" s="405"/>
    </row>
    <row r="42" spans="1:25" ht="12.75" customHeight="1" x14ac:dyDescent="0.25">
      <c r="A42" s="186" t="s">
        <v>552</v>
      </c>
      <c r="B42" s="264"/>
      <c r="C42" s="137"/>
      <c r="D42" s="143"/>
      <c r="E42" s="143"/>
      <c r="F42" s="143"/>
      <c r="G42" s="143"/>
      <c r="H42" s="143"/>
      <c r="I42" s="143"/>
      <c r="J42" s="143"/>
      <c r="K42" s="143"/>
      <c r="L42" s="143"/>
      <c r="M42" s="311"/>
      <c r="N42" s="148"/>
      <c r="O42" s="311"/>
      <c r="P42" s="138"/>
      <c r="Q42" s="259"/>
      <c r="R42" s="405"/>
      <c r="S42" s="405"/>
      <c r="T42" s="405"/>
      <c r="U42" s="405"/>
      <c r="V42" s="405"/>
      <c r="W42" s="405"/>
      <c r="X42" s="405"/>
      <c r="Y42" s="405"/>
    </row>
    <row r="43" spans="1:25" ht="12.75" customHeight="1" x14ac:dyDescent="0.25">
      <c r="A43" s="186" t="s">
        <v>185</v>
      </c>
      <c r="B43" s="264"/>
      <c r="C43" s="137"/>
      <c r="D43" s="143"/>
      <c r="E43" s="143"/>
      <c r="F43" s="143"/>
      <c r="G43" s="143"/>
      <c r="H43" s="143"/>
      <c r="I43" s="143"/>
      <c r="J43" s="143"/>
      <c r="K43" s="143"/>
      <c r="L43" s="143"/>
      <c r="M43" s="311"/>
      <c r="N43" s="148"/>
      <c r="O43" s="311"/>
      <c r="P43" s="138"/>
      <c r="Q43" s="259"/>
      <c r="R43" s="405"/>
      <c r="S43" s="405"/>
      <c r="T43" s="405"/>
      <c r="U43" s="405"/>
      <c r="V43" s="405"/>
      <c r="W43" s="405"/>
      <c r="X43" s="405"/>
      <c r="Y43" s="405"/>
    </row>
    <row r="44" spans="1:25" ht="12.75" customHeight="1" x14ac:dyDescent="0.25">
      <c r="A44" s="186" t="s">
        <v>553</v>
      </c>
      <c r="B44" s="264"/>
      <c r="C44" s="137"/>
      <c r="D44" s="143"/>
      <c r="E44" s="143"/>
      <c r="F44" s="143"/>
      <c r="G44" s="143"/>
      <c r="H44" s="143"/>
      <c r="I44" s="143"/>
      <c r="J44" s="143"/>
      <c r="K44" s="143"/>
      <c r="L44" s="143"/>
      <c r="M44" s="311"/>
      <c r="N44" s="148"/>
      <c r="O44" s="311"/>
      <c r="P44" s="138"/>
      <c r="Q44" s="259"/>
      <c r="R44" s="405"/>
      <c r="S44" s="405"/>
      <c r="T44" s="405"/>
      <c r="U44" s="405"/>
      <c r="V44" s="405"/>
      <c r="W44" s="405"/>
      <c r="X44" s="405"/>
      <c r="Y44" s="405"/>
    </row>
    <row r="45" spans="1:25" ht="12.75" customHeight="1" x14ac:dyDescent="0.25">
      <c r="A45" s="186" t="s">
        <v>554</v>
      </c>
      <c r="B45" s="264"/>
      <c r="C45" s="137"/>
      <c r="D45" s="143"/>
      <c r="E45" s="143"/>
      <c r="F45" s="143"/>
      <c r="G45" s="143"/>
      <c r="H45" s="143"/>
      <c r="I45" s="143"/>
      <c r="J45" s="143"/>
      <c r="K45" s="143"/>
      <c r="L45" s="143"/>
      <c r="M45" s="311"/>
      <c r="N45" s="148"/>
      <c r="O45" s="311"/>
      <c r="P45" s="138"/>
      <c r="Q45" s="259"/>
      <c r="R45" s="405"/>
      <c r="S45" s="405"/>
      <c r="T45" s="405"/>
      <c r="U45" s="405"/>
      <c r="V45" s="405"/>
      <c r="W45" s="405"/>
      <c r="X45" s="405"/>
      <c r="Y45" s="405"/>
    </row>
    <row r="46" spans="1:25" ht="12.75" customHeight="1" x14ac:dyDescent="0.25">
      <c r="A46" s="186" t="s">
        <v>208</v>
      </c>
      <c r="B46" s="264"/>
      <c r="C46" s="137"/>
      <c r="D46" s="143"/>
      <c r="E46" s="143"/>
      <c r="F46" s="143"/>
      <c r="G46" s="143"/>
      <c r="H46" s="143"/>
      <c r="I46" s="143"/>
      <c r="J46" s="143"/>
      <c r="K46" s="143"/>
      <c r="L46" s="143"/>
      <c r="M46" s="311"/>
      <c r="N46" s="148"/>
      <c r="O46" s="311"/>
      <c r="P46" s="138"/>
      <c r="Q46" s="259"/>
      <c r="R46" s="405"/>
      <c r="S46" s="405"/>
      <c r="T46" s="405"/>
      <c r="U46" s="405"/>
      <c r="V46" s="405"/>
      <c r="W46" s="405"/>
      <c r="X46" s="405"/>
      <c r="Y46" s="405"/>
    </row>
    <row r="47" spans="1:25" ht="12.75" customHeight="1" x14ac:dyDescent="0.25">
      <c r="A47" s="186" t="s">
        <v>0</v>
      </c>
      <c r="B47" s="264"/>
      <c r="C47" s="137"/>
      <c r="D47" s="143"/>
      <c r="E47" s="143"/>
      <c r="F47" s="143"/>
      <c r="G47" s="143"/>
      <c r="H47" s="143"/>
      <c r="I47" s="143"/>
      <c r="J47" s="143"/>
      <c r="K47" s="143"/>
      <c r="L47" s="143"/>
      <c r="M47" s="311"/>
      <c r="N47" s="148"/>
      <c r="O47" s="311"/>
      <c r="P47" s="138"/>
      <c r="Q47" s="259"/>
      <c r="R47" s="405"/>
      <c r="S47" s="405"/>
      <c r="T47" s="405"/>
      <c r="U47" s="405"/>
      <c r="V47" s="405"/>
      <c r="W47" s="405"/>
      <c r="X47" s="405"/>
      <c r="Y47" s="405"/>
    </row>
    <row r="48" spans="1:25" ht="12.75" customHeight="1" x14ac:dyDescent="0.25">
      <c r="A48" s="186" t="s">
        <v>1</v>
      </c>
      <c r="B48" s="264"/>
      <c r="C48" s="137"/>
      <c r="D48" s="143"/>
      <c r="E48" s="143"/>
      <c r="F48" s="143"/>
      <c r="G48" s="143"/>
      <c r="H48" s="143"/>
      <c r="I48" s="143"/>
      <c r="J48" s="143"/>
      <c r="K48" s="143"/>
      <c r="L48" s="143"/>
      <c r="M48" s="311"/>
      <c r="N48" s="148"/>
      <c r="O48" s="311"/>
      <c r="P48" s="138"/>
      <c r="Q48" s="259"/>
      <c r="R48" s="405"/>
      <c r="S48" s="405"/>
      <c r="T48" s="405"/>
      <c r="U48" s="405"/>
      <c r="V48" s="405"/>
      <c r="W48" s="405"/>
      <c r="X48" s="405"/>
      <c r="Y48" s="405"/>
    </row>
    <row r="49" spans="1:25" ht="12.75" customHeight="1" x14ac:dyDescent="0.25">
      <c r="A49" s="186" t="s">
        <v>205</v>
      </c>
      <c r="B49" s="264"/>
      <c r="C49" s="137"/>
      <c r="D49" s="143"/>
      <c r="E49" s="143"/>
      <c r="F49" s="143"/>
      <c r="G49" s="143"/>
      <c r="H49" s="143"/>
      <c r="I49" s="143"/>
      <c r="J49" s="143"/>
      <c r="K49" s="143"/>
      <c r="L49" s="143"/>
      <c r="M49" s="311"/>
      <c r="N49" s="148"/>
      <c r="O49" s="311"/>
      <c r="P49" s="138"/>
      <c r="Q49" s="259"/>
      <c r="R49" s="405"/>
      <c r="S49" s="405"/>
      <c r="T49" s="405"/>
      <c r="U49" s="405"/>
      <c r="V49" s="405"/>
      <c r="W49" s="405"/>
      <c r="X49" s="405"/>
      <c r="Y49" s="405"/>
    </row>
    <row r="50" spans="1:25" ht="12.75" customHeight="1" thickBot="1" x14ac:dyDescent="0.3">
      <c r="A50" s="187" t="s">
        <v>184</v>
      </c>
      <c r="B50" s="264"/>
      <c r="C50" s="137"/>
      <c r="D50" s="143"/>
      <c r="E50" s="143"/>
      <c r="F50" s="143"/>
      <c r="G50" s="143"/>
      <c r="H50" s="143"/>
      <c r="I50" s="143"/>
      <c r="J50" s="143"/>
      <c r="K50" s="143"/>
      <c r="L50" s="143"/>
      <c r="M50" s="311"/>
      <c r="N50" s="148"/>
      <c r="O50" s="311"/>
      <c r="P50" s="138"/>
      <c r="Q50" s="259"/>
      <c r="R50" s="405"/>
      <c r="S50" s="405"/>
      <c r="T50" s="405"/>
      <c r="U50" s="405"/>
      <c r="V50" s="405"/>
      <c r="W50" s="405"/>
      <c r="X50" s="405"/>
      <c r="Y50" s="405"/>
    </row>
    <row r="51" spans="1:25" ht="16.5" customHeight="1" thickBot="1" x14ac:dyDescent="0.3">
      <c r="A51" s="159" t="s">
        <v>342</v>
      </c>
      <c r="B51" s="406"/>
      <c r="C51" s="239"/>
      <c r="D51" s="143"/>
      <c r="E51" s="143"/>
      <c r="F51" s="143"/>
      <c r="G51" s="143"/>
      <c r="H51" s="143"/>
      <c r="I51" s="143"/>
      <c r="J51" s="143"/>
      <c r="K51" s="143"/>
      <c r="L51" s="143"/>
      <c r="M51" s="148"/>
      <c r="N51" s="148"/>
      <c r="O51" s="148"/>
      <c r="P51" s="239"/>
      <c r="Q51" s="259"/>
      <c r="R51" s="405"/>
      <c r="S51" s="405"/>
      <c r="T51" s="405"/>
      <c r="U51" s="405"/>
      <c r="V51" s="405"/>
      <c r="W51" s="405"/>
      <c r="X51" s="405"/>
      <c r="Y51" s="405"/>
    </row>
    <row r="52" spans="1:25" ht="12.75" customHeight="1" x14ac:dyDescent="0.25">
      <c r="A52" s="185" t="s">
        <v>2</v>
      </c>
      <c r="B52" s="264"/>
      <c r="C52" s="137"/>
      <c r="D52" s="143"/>
      <c r="E52" s="143"/>
      <c r="F52" s="143"/>
      <c r="G52" s="143"/>
      <c r="H52" s="143"/>
      <c r="I52" s="143"/>
      <c r="J52" s="143"/>
      <c r="K52" s="143"/>
      <c r="L52" s="143"/>
      <c r="M52" s="311"/>
      <c r="N52" s="148"/>
      <c r="O52" s="311"/>
      <c r="P52" s="138"/>
      <c r="Q52" s="259"/>
      <c r="R52" s="405"/>
      <c r="S52" s="405"/>
      <c r="T52" s="405"/>
      <c r="U52" s="405"/>
      <c r="V52" s="405"/>
      <c r="W52" s="405"/>
      <c r="X52" s="405"/>
      <c r="Y52" s="405"/>
    </row>
    <row r="53" spans="1:25" ht="12.75" customHeight="1" x14ac:dyDescent="0.25">
      <c r="A53" s="186" t="s">
        <v>3</v>
      </c>
      <c r="B53" s="264"/>
      <c r="C53" s="137"/>
      <c r="D53" s="143"/>
      <c r="E53" s="143"/>
      <c r="F53" s="143"/>
      <c r="G53" s="143"/>
      <c r="H53" s="143"/>
      <c r="I53" s="143"/>
      <c r="J53" s="143"/>
      <c r="K53" s="143"/>
      <c r="L53" s="143"/>
      <c r="M53" s="311"/>
      <c r="N53" s="148"/>
      <c r="O53" s="311"/>
      <c r="P53" s="138"/>
      <c r="Q53" s="259"/>
      <c r="R53" s="405"/>
      <c r="S53" s="405"/>
      <c r="T53" s="405"/>
      <c r="U53" s="405"/>
      <c r="V53" s="405"/>
      <c r="W53" s="405"/>
      <c r="X53" s="405"/>
      <c r="Y53" s="405"/>
    </row>
    <row r="54" spans="1:25" ht="12.75" customHeight="1" x14ac:dyDescent="0.25">
      <c r="A54" s="186" t="s">
        <v>4</v>
      </c>
      <c r="B54" s="264"/>
      <c r="C54" s="137"/>
      <c r="D54" s="143"/>
      <c r="E54" s="143"/>
      <c r="F54" s="143"/>
      <c r="G54" s="143"/>
      <c r="H54" s="143"/>
      <c r="I54" s="143"/>
      <c r="J54" s="143"/>
      <c r="K54" s="143"/>
      <c r="L54" s="143"/>
      <c r="M54" s="311"/>
      <c r="N54" s="148"/>
      <c r="O54" s="311"/>
      <c r="P54" s="138"/>
      <c r="Q54" s="259"/>
      <c r="R54" s="405"/>
      <c r="S54" s="405"/>
      <c r="T54" s="405"/>
      <c r="U54" s="405"/>
      <c r="V54" s="405"/>
      <c r="W54" s="405"/>
      <c r="X54" s="405"/>
      <c r="Y54" s="405"/>
    </row>
    <row r="55" spans="1:25" ht="12.75" customHeight="1" x14ac:dyDescent="0.25">
      <c r="A55" s="186" t="s">
        <v>5</v>
      </c>
      <c r="B55" s="264"/>
      <c r="C55" s="137"/>
      <c r="D55" s="143"/>
      <c r="E55" s="143"/>
      <c r="F55" s="143"/>
      <c r="G55" s="143"/>
      <c r="H55" s="143"/>
      <c r="I55" s="143"/>
      <c r="J55" s="143"/>
      <c r="K55" s="143"/>
      <c r="L55" s="143"/>
      <c r="M55" s="311"/>
      <c r="N55" s="148"/>
      <c r="O55" s="311"/>
      <c r="P55" s="138"/>
      <c r="Q55" s="259"/>
      <c r="R55" s="405"/>
      <c r="S55" s="405"/>
      <c r="T55" s="405"/>
      <c r="U55" s="405"/>
      <c r="V55" s="405"/>
      <c r="W55" s="405"/>
      <c r="X55" s="405"/>
      <c r="Y55" s="405"/>
    </row>
    <row r="56" spans="1:25" ht="12.75" customHeight="1" x14ac:dyDescent="0.25">
      <c r="A56" s="186" t="s">
        <v>207</v>
      </c>
      <c r="B56" s="264"/>
      <c r="C56" s="137"/>
      <c r="D56" s="143"/>
      <c r="E56" s="143"/>
      <c r="F56" s="143"/>
      <c r="G56" s="143"/>
      <c r="H56" s="143"/>
      <c r="I56" s="143"/>
      <c r="J56" s="143"/>
      <c r="K56" s="143"/>
      <c r="L56" s="143"/>
      <c r="M56" s="311"/>
      <c r="N56" s="148"/>
      <c r="O56" s="311"/>
      <c r="P56" s="138"/>
      <c r="Q56" s="259"/>
      <c r="R56" s="405"/>
      <c r="S56" s="405"/>
      <c r="T56" s="405"/>
      <c r="U56" s="405"/>
      <c r="V56" s="405"/>
      <c r="W56" s="405"/>
      <c r="X56" s="405"/>
      <c r="Y56" s="405"/>
    </row>
    <row r="57" spans="1:25" ht="12.75" customHeight="1" x14ac:dyDescent="0.25">
      <c r="A57" s="186" t="s">
        <v>282</v>
      </c>
      <c r="B57" s="264"/>
      <c r="C57" s="137"/>
      <c r="D57" s="143"/>
      <c r="E57" s="143"/>
      <c r="F57" s="143"/>
      <c r="G57" s="143"/>
      <c r="H57" s="143"/>
      <c r="I57" s="143"/>
      <c r="J57" s="143"/>
      <c r="K57" s="143"/>
      <c r="L57" s="143"/>
      <c r="M57" s="311"/>
      <c r="N57" s="148"/>
      <c r="O57" s="311"/>
      <c r="P57" s="138"/>
      <c r="Q57" s="259"/>
      <c r="R57" s="405"/>
      <c r="S57" s="405"/>
      <c r="T57" s="405"/>
      <c r="U57" s="405"/>
      <c r="V57" s="405"/>
      <c r="W57" s="405"/>
      <c r="X57" s="405"/>
      <c r="Y57" s="405"/>
    </row>
    <row r="58" spans="1:25" hidden="1" x14ac:dyDescent="0.2">
      <c r="A58" s="121"/>
      <c r="C58" s="121"/>
      <c r="D58" s="136"/>
      <c r="E58" s="136"/>
      <c r="F58" s="136"/>
      <c r="G58" s="136"/>
      <c r="H58" s="136"/>
      <c r="I58" s="136"/>
      <c r="J58" s="136"/>
      <c r="K58" s="136"/>
      <c r="L58" s="136"/>
      <c r="M58" s="136"/>
      <c r="N58" s="136"/>
      <c r="O58" s="136"/>
      <c r="P58" s="121"/>
      <c r="R58" s="121"/>
      <c r="S58" s="121"/>
      <c r="T58" s="121"/>
      <c r="U58" s="121"/>
      <c r="V58" s="121"/>
      <c r="W58" s="121"/>
      <c r="X58" s="121"/>
      <c r="Y58" s="121"/>
    </row>
    <row r="59" spans="1:25" hidden="1" x14ac:dyDescent="0.2">
      <c r="A59" s="121"/>
      <c r="C59" s="177"/>
      <c r="D59" s="220"/>
      <c r="E59" s="220"/>
      <c r="F59" s="220"/>
      <c r="G59" s="220"/>
      <c r="H59" s="220"/>
      <c r="I59" s="220"/>
      <c r="J59" s="220"/>
      <c r="K59" s="220"/>
      <c r="L59" s="220"/>
      <c r="M59" s="220"/>
      <c r="N59" s="136"/>
      <c r="O59" s="220"/>
      <c r="P59" s="177"/>
      <c r="Q59" s="408"/>
      <c r="R59" s="177"/>
      <c r="S59" s="121"/>
      <c r="T59" s="121"/>
      <c r="U59" s="121"/>
      <c r="V59" s="121"/>
      <c r="W59" s="121"/>
      <c r="X59" s="121"/>
      <c r="Y59" s="121"/>
    </row>
    <row r="60" spans="1:25" hidden="1" x14ac:dyDescent="0.2">
      <c r="A60" s="121"/>
      <c r="C60" s="121"/>
      <c r="D60" s="136"/>
      <c r="E60" s="136"/>
      <c r="F60" s="136"/>
      <c r="G60" s="136"/>
      <c r="H60" s="136"/>
      <c r="I60" s="136"/>
      <c r="J60" s="136"/>
      <c r="K60" s="136"/>
      <c r="L60" s="136"/>
      <c r="M60" s="136"/>
      <c r="N60" s="136"/>
      <c r="O60" s="136"/>
      <c r="P60" s="121"/>
      <c r="R60" s="121"/>
      <c r="S60" s="121"/>
      <c r="T60" s="121"/>
      <c r="U60" s="121"/>
      <c r="V60" s="121"/>
      <c r="W60" s="121"/>
      <c r="X60" s="121"/>
      <c r="Y60" s="121"/>
    </row>
    <row r="61" spans="1:25" hidden="1" x14ac:dyDescent="0.2">
      <c r="A61" s="121"/>
      <c r="C61" s="121"/>
      <c r="D61" s="136"/>
      <c r="E61" s="136"/>
      <c r="F61" s="136"/>
      <c r="G61" s="136"/>
      <c r="H61" s="136"/>
      <c r="I61" s="136"/>
      <c r="J61" s="136"/>
      <c r="K61" s="136"/>
      <c r="L61" s="136"/>
      <c r="M61" s="136"/>
      <c r="N61" s="136"/>
      <c r="O61" s="136"/>
      <c r="P61" s="121"/>
      <c r="R61" s="121"/>
      <c r="S61" s="121"/>
      <c r="T61" s="121"/>
      <c r="U61" s="121"/>
      <c r="V61" s="121"/>
      <c r="W61" s="121"/>
      <c r="X61" s="121"/>
      <c r="Y61" s="121"/>
    </row>
    <row r="62" spans="1:25" hidden="1" x14ac:dyDescent="0.2">
      <c r="A62" s="121"/>
      <c r="C62" s="121"/>
      <c r="D62" s="136"/>
      <c r="E62" s="136"/>
      <c r="F62" s="136"/>
      <c r="G62" s="136"/>
      <c r="H62" s="136"/>
      <c r="I62" s="136"/>
      <c r="J62" s="136"/>
      <c r="K62" s="136"/>
      <c r="L62" s="136"/>
      <c r="M62" s="136"/>
      <c r="N62" s="136"/>
      <c r="O62" s="136"/>
      <c r="P62" s="121"/>
      <c r="R62" s="121"/>
      <c r="S62" s="121"/>
      <c r="T62" s="121"/>
      <c r="U62" s="121"/>
      <c r="V62" s="121"/>
      <c r="W62" s="121"/>
      <c r="X62" s="121"/>
      <c r="Y62" s="121"/>
    </row>
    <row r="63" spans="1:25" s="226" customFormat="1" x14ac:dyDescent="0.2">
      <c r="D63" s="227"/>
      <c r="E63" s="227"/>
      <c r="F63" s="227"/>
      <c r="G63" s="227"/>
      <c r="H63" s="227"/>
      <c r="I63" s="227"/>
      <c r="J63" s="227"/>
      <c r="K63" s="227"/>
      <c r="L63" s="227"/>
      <c r="M63" s="227"/>
      <c r="N63" s="227"/>
      <c r="O63" s="227"/>
    </row>
    <row r="64" spans="1:25" s="226" customFormat="1" x14ac:dyDescent="0.2">
      <c r="D64" s="227"/>
      <c r="E64" s="227"/>
      <c r="F64" s="227"/>
      <c r="G64" s="227"/>
      <c r="H64" s="227"/>
      <c r="I64" s="227"/>
      <c r="J64" s="227"/>
      <c r="K64" s="227"/>
      <c r="L64" s="227"/>
      <c r="M64" s="227"/>
      <c r="N64" s="227"/>
      <c r="O64" s="227"/>
    </row>
    <row r="65" spans="4:15" s="226" customFormat="1" x14ac:dyDescent="0.2">
      <c r="D65" s="227"/>
      <c r="E65" s="227"/>
      <c r="F65" s="227"/>
      <c r="G65" s="227"/>
      <c r="H65" s="227"/>
      <c r="I65" s="227"/>
      <c r="J65" s="227"/>
      <c r="K65" s="227"/>
      <c r="L65" s="227"/>
      <c r="M65" s="227"/>
      <c r="N65" s="227"/>
      <c r="O65" s="227"/>
    </row>
  </sheetData>
  <sheetProtection algorithmName="SHA-512" hashValue="rO2LevjzMTgczikLUHZPOXDLCKIADnSN/BDpw7XpuY14aSJuwvnvcAOWAHvPGfYAYSM3NQJhf9FOdDrad7/MqA==" saltValue="x3DKi2/lXxfcdgKwaYP+yg==" spinCount="100000" sheet="1" objects="1" scenarios="1"/>
  <customSheetViews>
    <customSheetView guid="{B50381DA-06DA-4286-99A4-CB6DE67AD1EB}" scale="60" showGridLines="0" showRowCol="0" zeroValues="0">
      <pane ySplit="6" topLeftCell="A7" activePane="bottomLeft" state="frozen"/>
      <selection pane="bottomLeft" activeCell="A8" sqref="A8"/>
    </customSheetView>
  </customSheetViews>
  <mergeCells count="5">
    <mergeCell ref="A2:Q2"/>
    <mergeCell ref="C4:E4"/>
    <mergeCell ref="N4:P4"/>
    <mergeCell ref="F4:J4"/>
    <mergeCell ref="E6:O6"/>
  </mergeCells>
  <phoneticPr fontId="0" type="noConversion"/>
  <pageMargins left="0.59" right="0.48" top="0.4" bottom="0.55000000000000004" header="0.44" footer="0.5"/>
  <pageSetup paperSize="9" scale="97"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pageSetUpPr fitToPage="1"/>
  </sheetPr>
  <dimension ref="A1:Y65"/>
  <sheetViews>
    <sheetView showGridLines="0" showRowColHeaders="0" showZeros="0" zoomScale="60" zoomScaleNormal="60" workbookViewId="0">
      <pane ySplit="6" topLeftCell="A7" activePane="bottomLeft" state="frozen"/>
      <selection activeCell="O64" sqref="D7:O64"/>
      <selection pane="bottomLeft" activeCell="Q8" sqref="Q8:Q65"/>
    </sheetView>
  </sheetViews>
  <sheetFormatPr defaultColWidth="0" defaultRowHeight="12.75" zeroHeight="1" x14ac:dyDescent="0.2"/>
  <cols>
    <col min="1" max="1" width="37.85546875" style="226" bestFit="1" customWidth="1"/>
    <col min="2" max="2" width="4" style="226" customWidth="1"/>
    <col min="3" max="3" width="3.7109375" style="226" customWidth="1"/>
    <col min="4" max="14" width="2.7109375" style="227" customWidth="1"/>
    <col min="15" max="15" width="4" style="227" customWidth="1"/>
    <col min="16" max="17" width="3.7109375" style="226" customWidth="1"/>
    <col min="18" max="25" width="3.7109375" style="226" hidden="1" customWidth="1"/>
    <col min="26" max="16384" width="0" style="226" hidden="1"/>
  </cols>
  <sheetData>
    <row r="1" spans="1:25" ht="13.5" thickBot="1" x14ac:dyDescent="0.25">
      <c r="D1" s="226"/>
      <c r="E1" s="226"/>
      <c r="F1" s="226"/>
      <c r="G1" s="226"/>
      <c r="H1" s="226"/>
      <c r="I1" s="226"/>
      <c r="J1" s="226"/>
      <c r="K1" s="226"/>
      <c r="L1" s="226"/>
      <c r="M1" s="226"/>
      <c r="N1" s="226"/>
      <c r="O1" s="226"/>
    </row>
    <row r="2" spans="1:25" s="122" customFormat="1" ht="19.5" x14ac:dyDescent="0.25">
      <c r="A2" s="523" t="s">
        <v>34</v>
      </c>
      <c r="B2" s="524"/>
      <c r="C2" s="556"/>
      <c r="D2" s="556"/>
      <c r="E2" s="557"/>
      <c r="F2" s="557"/>
      <c r="G2" s="557"/>
      <c r="H2" s="557"/>
      <c r="I2" s="557"/>
      <c r="J2" s="557"/>
      <c r="K2" s="557"/>
      <c r="L2" s="557"/>
      <c r="M2" s="557"/>
      <c r="N2" s="557"/>
      <c r="O2" s="557"/>
      <c r="P2" s="557"/>
      <c r="Q2" s="558"/>
      <c r="R2" s="409"/>
      <c r="S2" s="410"/>
      <c r="T2" s="121"/>
      <c r="U2" s="121"/>
      <c r="V2" s="121"/>
      <c r="W2" s="121"/>
      <c r="X2" s="121"/>
      <c r="Y2" s="121"/>
    </row>
    <row r="3" spans="1:25" ht="13.5" customHeight="1" x14ac:dyDescent="0.25">
      <c r="A3" s="399"/>
      <c r="B3" s="400"/>
      <c r="C3" s="401"/>
      <c r="D3" s="401"/>
      <c r="E3" s="401"/>
      <c r="F3" s="401"/>
      <c r="G3" s="400"/>
      <c r="H3" s="401"/>
      <c r="I3" s="401"/>
      <c r="J3" s="401"/>
      <c r="K3" s="401"/>
      <c r="L3" s="401"/>
      <c r="M3" s="401"/>
      <c r="N3" s="401"/>
      <c r="O3" s="401"/>
      <c r="P3" s="401"/>
      <c r="Q3" s="401"/>
      <c r="R3" s="401"/>
      <c r="S3" s="401"/>
    </row>
    <row r="4" spans="1:25" s="122" customFormat="1" ht="20.25" thickBot="1" x14ac:dyDescent="0.3">
      <c r="A4" s="168" t="str">
        <f>Naam!J16</f>
        <v>Vakgebied 5</v>
      </c>
      <c r="B4" s="402"/>
      <c r="C4" s="547" t="s">
        <v>283</v>
      </c>
      <c r="D4" s="547"/>
      <c r="E4" s="547"/>
      <c r="F4" s="553">
        <f ca="1">TODAY()</f>
        <v>43115</v>
      </c>
      <c r="G4" s="554"/>
      <c r="H4" s="554"/>
      <c r="I4" s="554"/>
      <c r="J4" s="555"/>
      <c r="K4" s="404"/>
      <c r="L4" s="404"/>
      <c r="M4" s="404"/>
      <c r="N4" s="550"/>
      <c r="O4" s="550"/>
      <c r="P4" s="550"/>
      <c r="Q4" s="559"/>
      <c r="R4" s="559"/>
      <c r="S4" s="559"/>
      <c r="T4" s="121"/>
      <c r="U4" s="121"/>
      <c r="V4" s="121"/>
      <c r="W4" s="121"/>
      <c r="X4" s="121"/>
      <c r="Y4" s="121"/>
    </row>
    <row r="5" spans="1:25" s="122" customFormat="1" ht="21" customHeight="1" thickBot="1" x14ac:dyDescent="0.25">
      <c r="A5" s="164" t="s">
        <v>264</v>
      </c>
      <c r="B5" s="169" t="s">
        <v>302</v>
      </c>
      <c r="C5" s="135">
        <f>COUNTIF(C8:C57,"x")</f>
        <v>0</v>
      </c>
      <c r="D5" s="259"/>
      <c r="E5" s="259"/>
      <c r="F5" s="164"/>
      <c r="G5" s="164"/>
      <c r="H5" s="259"/>
      <c r="I5" s="164"/>
      <c r="J5" s="259"/>
      <c r="K5" s="259"/>
      <c r="L5" s="259"/>
      <c r="M5" s="259"/>
      <c r="N5" s="164" t="s">
        <v>265</v>
      </c>
      <c r="O5" s="169" t="s">
        <v>302</v>
      </c>
      <c r="P5" s="307">
        <f>COUNTIF(P8:P57,"x")</f>
        <v>0</v>
      </c>
      <c r="Q5" s="259"/>
      <c r="R5" s="405"/>
      <c r="S5" s="405"/>
      <c r="T5" s="411"/>
      <c r="U5" s="411"/>
      <c r="V5" s="411"/>
      <c r="W5" s="411"/>
      <c r="X5" s="411"/>
      <c r="Y5" s="411"/>
    </row>
    <row r="6" spans="1:25" s="122" customFormat="1" ht="63" customHeight="1" x14ac:dyDescent="0.2">
      <c r="A6" s="140" t="s">
        <v>304</v>
      </c>
      <c r="B6" s="412"/>
      <c r="C6" s="153">
        <f>Naam!$E10</f>
        <v>0</v>
      </c>
      <c r="D6" s="413"/>
      <c r="E6" s="546" t="s">
        <v>143</v>
      </c>
      <c r="F6" s="546"/>
      <c r="G6" s="546"/>
      <c r="H6" s="546"/>
      <c r="I6" s="546"/>
      <c r="J6" s="546"/>
      <c r="K6" s="546"/>
      <c r="L6" s="546"/>
      <c r="M6" s="546"/>
      <c r="N6" s="546"/>
      <c r="O6" s="414"/>
      <c r="P6" s="153">
        <f>Naam!$E10</f>
        <v>0</v>
      </c>
      <c r="Q6" s="413"/>
      <c r="R6" s="223"/>
      <c r="S6" s="223"/>
      <c r="T6" s="223"/>
      <c r="U6" s="223"/>
      <c r="V6" s="223"/>
      <c r="W6" s="223"/>
      <c r="X6" s="223"/>
      <c r="Y6" s="223"/>
    </row>
    <row r="7" spans="1:25" s="122" customFormat="1" ht="16.5" customHeight="1" thickBot="1" x14ac:dyDescent="0.25">
      <c r="A7" s="159" t="s">
        <v>339</v>
      </c>
      <c r="B7" s="406"/>
      <c r="C7" s="227"/>
      <c r="D7" s="227"/>
      <c r="E7" s="227"/>
      <c r="F7" s="227"/>
      <c r="G7" s="227"/>
      <c r="H7" s="227"/>
      <c r="I7" s="227"/>
      <c r="J7" s="227"/>
      <c r="K7" s="227"/>
      <c r="L7" s="227"/>
      <c r="M7" s="227"/>
      <c r="N7" s="227"/>
      <c r="O7" s="227"/>
      <c r="P7" s="227"/>
      <c r="Q7" s="227"/>
      <c r="R7" s="136"/>
      <c r="S7" s="136"/>
      <c r="T7" s="121"/>
      <c r="U7" s="121"/>
      <c r="V7" s="121"/>
      <c r="W7" s="121"/>
      <c r="X7" s="121"/>
      <c r="Y7" s="121"/>
    </row>
    <row r="8" spans="1:25" s="122" customFormat="1" ht="12.75" customHeight="1" x14ac:dyDescent="0.25">
      <c r="A8" s="185" t="s">
        <v>178</v>
      </c>
      <c r="B8" s="264"/>
      <c r="C8" s="137"/>
      <c r="D8" s="149"/>
      <c r="E8" s="143"/>
      <c r="F8" s="143"/>
      <c r="G8" s="143"/>
      <c r="H8" s="143"/>
      <c r="I8" s="143"/>
      <c r="J8" s="143"/>
      <c r="K8" s="143"/>
      <c r="L8" s="143"/>
      <c r="M8" s="311"/>
      <c r="N8" s="148"/>
      <c r="O8" s="311"/>
      <c r="P8" s="138"/>
      <c r="Q8" s="503"/>
      <c r="R8" s="415"/>
      <c r="S8" s="415"/>
      <c r="T8" s="415"/>
      <c r="U8" s="415"/>
      <c r="V8" s="415"/>
      <c r="W8" s="415"/>
      <c r="X8" s="415"/>
      <c r="Y8" s="415"/>
    </row>
    <row r="9" spans="1:25" s="122" customFormat="1" ht="12.75" customHeight="1" x14ac:dyDescent="0.25">
      <c r="A9" s="186" t="s">
        <v>188</v>
      </c>
      <c r="B9" s="264"/>
      <c r="C9" s="137"/>
      <c r="D9" s="143"/>
      <c r="E9" s="143"/>
      <c r="F9" s="143"/>
      <c r="G9" s="143"/>
      <c r="H9" s="143"/>
      <c r="I9" s="143"/>
      <c r="J9" s="143"/>
      <c r="K9" s="143"/>
      <c r="L9" s="143"/>
      <c r="M9" s="311"/>
      <c r="N9" s="148"/>
      <c r="O9" s="311"/>
      <c r="P9" s="138"/>
      <c r="Q9" s="503"/>
      <c r="R9" s="415"/>
      <c r="S9" s="415"/>
      <c r="T9" s="415"/>
      <c r="U9" s="415"/>
      <c r="V9" s="415"/>
      <c r="W9" s="415"/>
      <c r="X9" s="415"/>
      <c r="Y9" s="415"/>
    </row>
    <row r="10" spans="1:25" s="122" customFormat="1" ht="12.75" customHeight="1" x14ac:dyDescent="0.25">
      <c r="A10" s="186" t="s">
        <v>503</v>
      </c>
      <c r="B10" s="264"/>
      <c r="C10" s="137"/>
      <c r="D10" s="143"/>
      <c r="E10" s="143"/>
      <c r="F10" s="143"/>
      <c r="G10" s="143"/>
      <c r="H10" s="143"/>
      <c r="I10" s="143"/>
      <c r="J10" s="143"/>
      <c r="K10" s="143"/>
      <c r="L10" s="143"/>
      <c r="M10" s="311"/>
      <c r="N10" s="148"/>
      <c r="O10" s="311"/>
      <c r="P10" s="138"/>
      <c r="Q10" s="503"/>
      <c r="R10" s="415"/>
      <c r="S10" s="415"/>
      <c r="T10" s="415"/>
      <c r="U10" s="415"/>
      <c r="V10" s="415"/>
      <c r="W10" s="415"/>
      <c r="X10" s="415"/>
      <c r="Y10" s="415"/>
    </row>
    <row r="11" spans="1:25" s="122" customFormat="1" ht="12.75" customHeight="1" x14ac:dyDescent="0.25">
      <c r="A11" s="186" t="s">
        <v>534</v>
      </c>
      <c r="B11" s="264"/>
      <c r="C11" s="137"/>
      <c r="D11" s="143"/>
      <c r="E11" s="143"/>
      <c r="F11" s="143"/>
      <c r="G11" s="143"/>
      <c r="H11" s="143"/>
      <c r="I11" s="143"/>
      <c r="J11" s="143"/>
      <c r="K11" s="143"/>
      <c r="L11" s="143"/>
      <c r="M11" s="311"/>
      <c r="N11" s="148"/>
      <c r="O11" s="311"/>
      <c r="P11" s="138"/>
      <c r="Q11" s="503"/>
      <c r="R11" s="415"/>
      <c r="S11" s="415"/>
      <c r="T11" s="415"/>
      <c r="U11" s="415"/>
      <c r="V11" s="415"/>
      <c r="W11" s="415"/>
      <c r="X11" s="415"/>
      <c r="Y11" s="415"/>
    </row>
    <row r="12" spans="1:25" s="122" customFormat="1" ht="12.75" customHeight="1" x14ac:dyDescent="0.25">
      <c r="A12" s="186" t="s">
        <v>314</v>
      </c>
      <c r="B12" s="264"/>
      <c r="C12" s="137"/>
      <c r="D12" s="143"/>
      <c r="E12" s="143"/>
      <c r="F12" s="143"/>
      <c r="G12" s="143"/>
      <c r="H12" s="143"/>
      <c r="I12" s="143"/>
      <c r="J12" s="143"/>
      <c r="K12" s="143"/>
      <c r="L12" s="143"/>
      <c r="M12" s="311"/>
      <c r="N12" s="148"/>
      <c r="O12" s="311"/>
      <c r="P12" s="138"/>
      <c r="Q12" s="503"/>
      <c r="R12" s="415"/>
      <c r="S12" s="415"/>
      <c r="T12" s="415"/>
      <c r="U12" s="415"/>
      <c r="V12" s="415"/>
      <c r="W12" s="415"/>
      <c r="X12" s="415"/>
      <c r="Y12" s="415"/>
    </row>
    <row r="13" spans="1:25" s="122" customFormat="1" ht="12.75" customHeight="1" x14ac:dyDescent="0.25">
      <c r="A13" s="186" t="s">
        <v>186</v>
      </c>
      <c r="B13" s="264"/>
      <c r="C13" s="137"/>
      <c r="D13" s="143"/>
      <c r="E13" s="143"/>
      <c r="F13" s="143"/>
      <c r="G13" s="143"/>
      <c r="H13" s="143"/>
      <c r="I13" s="143"/>
      <c r="J13" s="143"/>
      <c r="K13" s="143"/>
      <c r="L13" s="143"/>
      <c r="M13" s="311"/>
      <c r="N13" s="148"/>
      <c r="O13" s="311"/>
      <c r="P13" s="138"/>
      <c r="Q13" s="503"/>
      <c r="R13" s="415"/>
      <c r="S13" s="415"/>
      <c r="T13" s="415"/>
      <c r="U13" s="415"/>
      <c r="V13" s="415"/>
      <c r="W13" s="415"/>
      <c r="X13" s="415"/>
      <c r="Y13" s="415"/>
    </row>
    <row r="14" spans="1:25" s="122" customFormat="1" ht="12.75" customHeight="1" x14ac:dyDescent="0.25">
      <c r="A14" s="186" t="s">
        <v>491</v>
      </c>
      <c r="B14" s="264"/>
      <c r="C14" s="137"/>
      <c r="D14" s="143"/>
      <c r="E14" s="143"/>
      <c r="F14" s="143"/>
      <c r="G14" s="143"/>
      <c r="H14" s="143"/>
      <c r="I14" s="143"/>
      <c r="J14" s="143"/>
      <c r="K14" s="143"/>
      <c r="L14" s="143"/>
      <c r="M14" s="311"/>
      <c r="N14" s="148"/>
      <c r="O14" s="311"/>
      <c r="P14" s="138"/>
      <c r="Q14" s="503"/>
      <c r="R14" s="415"/>
      <c r="S14" s="415"/>
      <c r="T14" s="415"/>
      <c r="U14" s="415"/>
      <c r="V14" s="415"/>
      <c r="W14" s="415"/>
      <c r="X14" s="415"/>
      <c r="Y14" s="415"/>
    </row>
    <row r="15" spans="1:25" s="122" customFormat="1" ht="12.75" customHeight="1" x14ac:dyDescent="0.25">
      <c r="A15" s="186" t="s">
        <v>536</v>
      </c>
      <c r="B15" s="264"/>
      <c r="C15" s="137"/>
      <c r="D15" s="143"/>
      <c r="E15" s="143"/>
      <c r="F15" s="143"/>
      <c r="G15" s="143"/>
      <c r="H15" s="143"/>
      <c r="I15" s="143"/>
      <c r="J15" s="143"/>
      <c r="K15" s="143"/>
      <c r="L15" s="143"/>
      <c r="M15" s="311"/>
      <c r="N15" s="148"/>
      <c r="O15" s="311"/>
      <c r="P15" s="138"/>
      <c r="Q15" s="503"/>
      <c r="R15" s="415"/>
      <c r="S15" s="415"/>
      <c r="T15" s="415"/>
      <c r="U15" s="415"/>
      <c r="V15" s="415"/>
      <c r="W15" s="415"/>
      <c r="X15" s="415"/>
      <c r="Y15" s="415"/>
    </row>
    <row r="16" spans="1:25" s="122" customFormat="1" ht="12.75" customHeight="1" x14ac:dyDescent="0.25">
      <c r="A16" s="186" t="s">
        <v>537</v>
      </c>
      <c r="B16" s="264"/>
      <c r="C16" s="137"/>
      <c r="D16" s="143"/>
      <c r="E16" s="143"/>
      <c r="F16" s="143"/>
      <c r="G16" s="143"/>
      <c r="H16" s="143"/>
      <c r="I16" s="143"/>
      <c r="J16" s="143"/>
      <c r="K16" s="143"/>
      <c r="L16" s="143"/>
      <c r="M16" s="311"/>
      <c r="N16" s="148"/>
      <c r="O16" s="311"/>
      <c r="P16" s="138"/>
      <c r="Q16" s="503"/>
      <c r="R16" s="415"/>
      <c r="S16" s="415"/>
      <c r="T16" s="415"/>
      <c r="U16" s="415"/>
      <c r="V16" s="415"/>
      <c r="W16" s="415"/>
      <c r="X16" s="415"/>
      <c r="Y16" s="415"/>
    </row>
    <row r="17" spans="1:25" s="122" customFormat="1" ht="12.75" customHeight="1" x14ac:dyDescent="0.25">
      <c r="A17" s="186" t="s">
        <v>487</v>
      </c>
      <c r="B17" s="264"/>
      <c r="C17" s="137"/>
      <c r="D17" s="143"/>
      <c r="E17" s="143"/>
      <c r="F17" s="143"/>
      <c r="G17" s="143"/>
      <c r="H17" s="143"/>
      <c r="I17" s="143"/>
      <c r="J17" s="143"/>
      <c r="K17" s="143"/>
      <c r="L17" s="143"/>
      <c r="M17" s="311"/>
      <c r="N17" s="148"/>
      <c r="O17" s="311"/>
      <c r="P17" s="138"/>
      <c r="Q17" s="503"/>
      <c r="R17" s="415"/>
      <c r="S17" s="415"/>
      <c r="T17" s="415"/>
      <c r="U17" s="415"/>
      <c r="V17" s="415"/>
      <c r="W17" s="415"/>
      <c r="X17" s="415"/>
      <c r="Y17" s="415"/>
    </row>
    <row r="18" spans="1:25" s="122" customFormat="1" ht="12.75" customHeight="1" x14ac:dyDescent="0.25">
      <c r="A18" s="186" t="s">
        <v>187</v>
      </c>
      <c r="B18" s="264"/>
      <c r="C18" s="137"/>
      <c r="D18" s="143"/>
      <c r="E18" s="143"/>
      <c r="F18" s="143"/>
      <c r="G18" s="143"/>
      <c r="H18" s="143"/>
      <c r="I18" s="143"/>
      <c r="J18" s="143"/>
      <c r="K18" s="143"/>
      <c r="L18" s="143"/>
      <c r="M18" s="311"/>
      <c r="N18" s="148"/>
      <c r="O18" s="311" t="s">
        <v>798</v>
      </c>
      <c r="P18" s="138"/>
      <c r="Q18" s="503"/>
      <c r="R18" s="415"/>
      <c r="S18" s="415"/>
      <c r="T18" s="415"/>
      <c r="U18" s="415"/>
      <c r="V18" s="415"/>
      <c r="W18" s="415"/>
      <c r="X18" s="415"/>
      <c r="Y18" s="415"/>
    </row>
    <row r="19" spans="1:25" s="122" customFormat="1" ht="12.75" customHeight="1" x14ac:dyDescent="0.25">
      <c r="A19" s="186" t="s">
        <v>539</v>
      </c>
      <c r="B19" s="264"/>
      <c r="C19" s="137"/>
      <c r="D19" s="143"/>
      <c r="E19" s="143"/>
      <c r="F19" s="143"/>
      <c r="G19" s="143"/>
      <c r="H19" s="143"/>
      <c r="I19" s="143"/>
      <c r="J19" s="143"/>
      <c r="K19" s="143"/>
      <c r="L19" s="143"/>
      <c r="M19" s="311"/>
      <c r="N19" s="148"/>
      <c r="O19" s="311"/>
      <c r="P19" s="138"/>
      <c r="Q19" s="503"/>
      <c r="R19" s="415"/>
      <c r="S19" s="415"/>
      <c r="T19" s="415"/>
      <c r="U19" s="415"/>
      <c r="V19" s="415"/>
      <c r="W19" s="415"/>
      <c r="X19" s="415"/>
      <c r="Y19" s="415"/>
    </row>
    <row r="20" spans="1:25" s="122" customFormat="1" ht="12.75" customHeight="1" thickBot="1" x14ac:dyDescent="0.3">
      <c r="A20" s="187" t="s">
        <v>177</v>
      </c>
      <c r="B20" s="264"/>
      <c r="C20" s="137"/>
      <c r="D20" s="143"/>
      <c r="E20" s="143"/>
      <c r="F20" s="143"/>
      <c r="G20" s="143"/>
      <c r="H20" s="143"/>
      <c r="I20" s="143"/>
      <c r="J20" s="143"/>
      <c r="K20" s="143"/>
      <c r="L20" s="143"/>
      <c r="M20" s="311"/>
      <c r="N20" s="148"/>
      <c r="O20" s="311"/>
      <c r="P20" s="138"/>
      <c r="Q20" s="503"/>
      <c r="R20" s="415"/>
      <c r="S20" s="415"/>
      <c r="T20" s="415"/>
      <c r="U20" s="415"/>
      <c r="V20" s="415"/>
      <c r="W20" s="415"/>
      <c r="X20" s="415"/>
      <c r="Y20" s="415"/>
    </row>
    <row r="21" spans="1:25" s="122" customFormat="1" ht="16.5" customHeight="1" x14ac:dyDescent="0.25">
      <c r="A21" s="159" t="s">
        <v>340</v>
      </c>
      <c r="B21" s="406"/>
      <c r="C21" s="239"/>
      <c r="D21" s="143"/>
      <c r="E21" s="143"/>
      <c r="F21" s="143"/>
      <c r="G21" s="143"/>
      <c r="H21" s="143"/>
      <c r="I21" s="143"/>
      <c r="J21" s="143"/>
      <c r="K21" s="143"/>
      <c r="L21" s="143"/>
      <c r="M21" s="148"/>
      <c r="N21" s="148"/>
      <c r="O21" s="148"/>
      <c r="P21" s="239"/>
      <c r="Q21" s="227"/>
      <c r="R21" s="136"/>
      <c r="S21" s="136"/>
      <c r="T21" s="136"/>
      <c r="U21" s="136"/>
      <c r="V21" s="136"/>
      <c r="W21" s="136"/>
      <c r="X21" s="136"/>
      <c r="Y21" s="136"/>
    </row>
    <row r="22" spans="1:25" s="122" customFormat="1" ht="12.75" customHeight="1" x14ac:dyDescent="0.25">
      <c r="A22" s="186" t="s">
        <v>189</v>
      </c>
      <c r="B22" s="264"/>
      <c r="C22" s="137"/>
      <c r="D22" s="143"/>
      <c r="E22" s="143"/>
      <c r="F22" s="143"/>
      <c r="G22" s="143"/>
      <c r="H22" s="143"/>
      <c r="I22" s="143"/>
      <c r="J22" s="143"/>
      <c r="K22" s="143"/>
      <c r="L22" s="143"/>
      <c r="M22" s="311"/>
      <c r="N22" s="148"/>
      <c r="O22" s="311"/>
      <c r="P22" s="138"/>
      <c r="Q22" s="503"/>
      <c r="R22" s="415"/>
      <c r="S22" s="415"/>
      <c r="T22" s="415"/>
      <c r="U22" s="415"/>
      <c r="V22" s="415"/>
      <c r="W22" s="415"/>
      <c r="X22" s="415"/>
      <c r="Y22" s="415"/>
    </row>
    <row r="23" spans="1:25" s="122" customFormat="1" ht="12.75" customHeight="1" x14ac:dyDescent="0.25">
      <c r="A23" s="186" t="s">
        <v>179</v>
      </c>
      <c r="B23" s="264"/>
      <c r="C23" s="137"/>
      <c r="D23" s="143"/>
      <c r="E23" s="143"/>
      <c r="F23" s="143"/>
      <c r="G23" s="143"/>
      <c r="H23" s="143"/>
      <c r="I23" s="143"/>
      <c r="J23" s="143"/>
      <c r="K23" s="143"/>
      <c r="L23" s="143"/>
      <c r="M23" s="311"/>
      <c r="N23" s="148"/>
      <c r="O23" s="311"/>
      <c r="P23" s="138"/>
      <c r="Q23" s="503"/>
      <c r="R23" s="415"/>
      <c r="S23" s="415"/>
      <c r="T23" s="415"/>
      <c r="U23" s="415"/>
      <c r="V23" s="415"/>
      <c r="W23" s="415"/>
      <c r="X23" s="415"/>
      <c r="Y23" s="415"/>
    </row>
    <row r="24" spans="1:25" s="122" customFormat="1" ht="12.75" customHeight="1" x14ac:dyDescent="0.25">
      <c r="A24" s="186" t="s">
        <v>488</v>
      </c>
      <c r="B24" s="264"/>
      <c r="C24" s="137"/>
      <c r="D24" s="143"/>
      <c r="E24" s="143"/>
      <c r="F24" s="143"/>
      <c r="G24" s="143"/>
      <c r="H24" s="143"/>
      <c r="I24" s="143"/>
      <c r="J24" s="143"/>
      <c r="K24" s="143"/>
      <c r="L24" s="143"/>
      <c r="M24" s="311"/>
      <c r="N24" s="148"/>
      <c r="O24" s="311"/>
      <c r="P24" s="138"/>
      <c r="Q24" s="503"/>
      <c r="R24" s="415"/>
      <c r="S24" s="415"/>
      <c r="T24" s="415"/>
      <c r="U24" s="415"/>
      <c r="V24" s="415"/>
      <c r="W24" s="415"/>
      <c r="X24" s="415"/>
      <c r="Y24" s="415"/>
    </row>
    <row r="25" spans="1:25" s="122" customFormat="1" ht="12.75" customHeight="1" x14ac:dyDescent="0.25">
      <c r="A25" s="186" t="s">
        <v>180</v>
      </c>
      <c r="B25" s="264"/>
      <c r="C25" s="137"/>
      <c r="D25" s="143"/>
      <c r="E25" s="143"/>
      <c r="F25" s="143"/>
      <c r="G25" s="143"/>
      <c r="H25" s="143"/>
      <c r="I25" s="143"/>
      <c r="J25" s="143"/>
      <c r="K25" s="143"/>
      <c r="L25" s="143"/>
      <c r="M25" s="311"/>
      <c r="N25" s="148"/>
      <c r="O25" s="311"/>
      <c r="P25" s="138"/>
      <c r="Q25" s="503"/>
      <c r="R25" s="415"/>
      <c r="S25" s="415"/>
      <c r="T25" s="415"/>
      <c r="U25" s="415"/>
      <c r="V25" s="415"/>
      <c r="W25" s="415"/>
      <c r="X25" s="415"/>
      <c r="Y25" s="415"/>
    </row>
    <row r="26" spans="1:25" s="122" customFormat="1" ht="12.75" customHeight="1" x14ac:dyDescent="0.25">
      <c r="A26" s="186" t="s">
        <v>489</v>
      </c>
      <c r="B26" s="264"/>
      <c r="C26" s="137"/>
      <c r="D26" s="143"/>
      <c r="E26" s="143"/>
      <c r="F26" s="143"/>
      <c r="G26" s="143"/>
      <c r="H26" s="143"/>
      <c r="I26" s="143"/>
      <c r="J26" s="143"/>
      <c r="K26" s="143"/>
      <c r="L26" s="143"/>
      <c r="M26" s="311"/>
      <c r="N26" s="148"/>
      <c r="O26" s="311"/>
      <c r="P26" s="138"/>
      <c r="Q26" s="503"/>
      <c r="R26" s="415"/>
      <c r="S26" s="415"/>
      <c r="T26" s="415"/>
      <c r="U26" s="415"/>
      <c r="V26" s="415"/>
      <c r="W26" s="415"/>
      <c r="X26" s="415"/>
      <c r="Y26" s="415"/>
    </row>
    <row r="27" spans="1:25" s="122" customFormat="1" ht="16.5" customHeight="1" x14ac:dyDescent="0.25">
      <c r="A27" s="159" t="s">
        <v>341</v>
      </c>
      <c r="B27" s="406"/>
      <c r="C27" s="239"/>
      <c r="D27" s="143"/>
      <c r="E27" s="143"/>
      <c r="F27" s="143"/>
      <c r="G27" s="143"/>
      <c r="H27" s="143"/>
      <c r="I27" s="143"/>
      <c r="J27" s="143"/>
      <c r="K27" s="143"/>
      <c r="L27" s="143"/>
      <c r="M27" s="148"/>
      <c r="N27" s="148"/>
      <c r="O27" s="148"/>
      <c r="P27" s="239"/>
      <c r="Q27" s="227"/>
      <c r="R27" s="136"/>
      <c r="S27" s="136"/>
      <c r="T27" s="136"/>
      <c r="U27" s="136"/>
      <c r="V27" s="136"/>
      <c r="W27" s="136"/>
      <c r="X27" s="136"/>
      <c r="Y27" s="136"/>
    </row>
    <row r="28" spans="1:25" s="122" customFormat="1" ht="12.75" customHeight="1" x14ac:dyDescent="0.25">
      <c r="A28" s="186" t="s">
        <v>182</v>
      </c>
      <c r="B28" s="264"/>
      <c r="C28" s="137"/>
      <c r="D28" s="143"/>
      <c r="E28" s="143"/>
      <c r="F28" s="143"/>
      <c r="G28" s="143"/>
      <c r="H28" s="143"/>
      <c r="I28" s="143"/>
      <c r="J28" s="143"/>
      <c r="K28" s="143"/>
      <c r="L28" s="143"/>
      <c r="M28" s="311"/>
      <c r="N28" s="148"/>
      <c r="O28" s="311"/>
      <c r="P28" s="138"/>
      <c r="Q28" s="503"/>
      <c r="R28" s="415"/>
      <c r="S28" s="415"/>
      <c r="T28" s="415"/>
      <c r="U28" s="415"/>
      <c r="V28" s="415"/>
      <c r="W28" s="415"/>
      <c r="X28" s="415"/>
      <c r="Y28" s="415"/>
    </row>
    <row r="29" spans="1:25" s="122" customFormat="1" ht="12.75" customHeight="1" x14ac:dyDescent="0.25">
      <c r="A29" s="186" t="s">
        <v>542</v>
      </c>
      <c r="B29" s="264"/>
      <c r="C29" s="137"/>
      <c r="D29" s="143"/>
      <c r="E29" s="143"/>
      <c r="F29" s="143"/>
      <c r="G29" s="143"/>
      <c r="H29" s="143"/>
      <c r="I29" s="143"/>
      <c r="J29" s="143"/>
      <c r="K29" s="143"/>
      <c r="L29" s="143"/>
      <c r="M29" s="311"/>
      <c r="N29" s="148"/>
      <c r="O29" s="311"/>
      <c r="P29" s="138"/>
      <c r="Q29" s="503"/>
      <c r="R29" s="415"/>
      <c r="S29" s="415"/>
      <c r="T29" s="415"/>
      <c r="U29" s="415"/>
      <c r="V29" s="415"/>
      <c r="W29" s="415"/>
      <c r="X29" s="415"/>
      <c r="Y29" s="415"/>
    </row>
    <row r="30" spans="1:25" s="122" customFormat="1" ht="12.75" customHeight="1" x14ac:dyDescent="0.25">
      <c r="A30" s="186" t="s">
        <v>183</v>
      </c>
      <c r="B30" s="264"/>
      <c r="C30" s="137"/>
      <c r="D30" s="143"/>
      <c r="E30" s="143"/>
      <c r="F30" s="143"/>
      <c r="G30" s="143"/>
      <c r="H30" s="143"/>
      <c r="I30" s="143"/>
      <c r="J30" s="143"/>
      <c r="K30" s="143"/>
      <c r="L30" s="143"/>
      <c r="M30" s="311"/>
      <c r="N30" s="148"/>
      <c r="O30" s="311"/>
      <c r="P30" s="138"/>
      <c r="Q30" s="503"/>
      <c r="R30" s="415"/>
      <c r="S30" s="415"/>
      <c r="T30" s="415"/>
      <c r="U30" s="415"/>
      <c r="V30" s="415"/>
      <c r="W30" s="415"/>
      <c r="X30" s="415"/>
      <c r="Y30" s="415"/>
    </row>
    <row r="31" spans="1:25" s="122" customFormat="1" ht="12.75" customHeight="1" x14ac:dyDescent="0.25">
      <c r="A31" s="186" t="s">
        <v>490</v>
      </c>
      <c r="B31" s="264"/>
      <c r="C31" s="137"/>
      <c r="D31" s="143"/>
      <c r="E31" s="143"/>
      <c r="F31" s="143"/>
      <c r="G31" s="143"/>
      <c r="H31" s="143"/>
      <c r="I31" s="143"/>
      <c r="J31" s="143"/>
      <c r="K31" s="143"/>
      <c r="L31" s="143"/>
      <c r="M31" s="311"/>
      <c r="N31" s="148"/>
      <c r="O31" s="311"/>
      <c r="P31" s="138"/>
      <c r="Q31" s="503"/>
      <c r="R31" s="415"/>
      <c r="S31" s="415"/>
      <c r="T31" s="415"/>
      <c r="U31" s="415"/>
      <c r="V31" s="415"/>
      <c r="W31" s="415"/>
      <c r="X31" s="415"/>
      <c r="Y31" s="415"/>
    </row>
    <row r="32" spans="1:25" s="122" customFormat="1" ht="12.75" customHeight="1" x14ac:dyDescent="0.25">
      <c r="A32" s="186" t="s">
        <v>544</v>
      </c>
      <c r="B32" s="264"/>
      <c r="C32" s="137"/>
      <c r="D32" s="143"/>
      <c r="E32" s="143"/>
      <c r="F32" s="143"/>
      <c r="G32" s="143"/>
      <c r="H32" s="143"/>
      <c r="I32" s="143"/>
      <c r="J32" s="143"/>
      <c r="K32" s="143"/>
      <c r="L32" s="143"/>
      <c r="M32" s="311"/>
      <c r="N32" s="148"/>
      <c r="O32" s="311"/>
      <c r="P32" s="138"/>
      <c r="Q32" s="503"/>
      <c r="R32" s="415"/>
      <c r="S32" s="415"/>
      <c r="T32" s="415"/>
      <c r="U32" s="415"/>
      <c r="V32" s="415"/>
      <c r="W32" s="415"/>
      <c r="X32" s="415"/>
      <c r="Y32" s="415"/>
    </row>
    <row r="33" spans="1:25" s="122" customFormat="1" ht="12.75" customHeight="1" x14ac:dyDescent="0.25">
      <c r="A33" s="186" t="s">
        <v>181</v>
      </c>
      <c r="B33" s="264"/>
      <c r="C33" s="137"/>
      <c r="D33" s="143"/>
      <c r="E33" s="143"/>
      <c r="F33" s="143"/>
      <c r="G33" s="143"/>
      <c r="H33" s="143"/>
      <c r="I33" s="143"/>
      <c r="J33" s="143"/>
      <c r="K33" s="143"/>
      <c r="L33" s="143"/>
      <c r="M33" s="311"/>
      <c r="N33" s="148"/>
      <c r="O33" s="311"/>
      <c r="P33" s="138"/>
      <c r="Q33" s="503"/>
      <c r="R33" s="415"/>
      <c r="S33" s="415"/>
      <c r="T33" s="415"/>
      <c r="U33" s="415"/>
      <c r="V33" s="415"/>
      <c r="W33" s="415"/>
      <c r="X33" s="415"/>
      <c r="Y33" s="415"/>
    </row>
    <row r="34" spans="1:25" s="122" customFormat="1" ht="12.75" customHeight="1" x14ac:dyDescent="0.25">
      <c r="A34" s="186" t="s">
        <v>545</v>
      </c>
      <c r="B34" s="264"/>
      <c r="C34" s="137"/>
      <c r="D34" s="143"/>
      <c r="E34" s="143"/>
      <c r="F34" s="143"/>
      <c r="G34" s="143"/>
      <c r="H34" s="143"/>
      <c r="I34" s="143"/>
      <c r="J34" s="143"/>
      <c r="K34" s="143"/>
      <c r="L34" s="143"/>
      <c r="M34" s="311"/>
      <c r="N34" s="148"/>
      <c r="O34" s="311"/>
      <c r="P34" s="138"/>
      <c r="Q34" s="503"/>
      <c r="R34" s="415"/>
      <c r="S34" s="415"/>
      <c r="T34" s="415"/>
      <c r="U34" s="415"/>
      <c r="V34" s="415"/>
      <c r="W34" s="415"/>
      <c r="X34" s="415"/>
      <c r="Y34" s="415"/>
    </row>
    <row r="35" spans="1:25" s="122" customFormat="1" ht="12.75" customHeight="1" x14ac:dyDescent="0.25">
      <c r="A35" s="186" t="s">
        <v>546</v>
      </c>
      <c r="B35" s="264"/>
      <c r="C35" s="137"/>
      <c r="D35" s="143"/>
      <c r="E35" s="143"/>
      <c r="F35" s="143"/>
      <c r="G35" s="143"/>
      <c r="H35" s="143"/>
      <c r="I35" s="143"/>
      <c r="J35" s="143"/>
      <c r="K35" s="143"/>
      <c r="L35" s="143"/>
      <c r="M35" s="311"/>
      <c r="N35" s="148"/>
      <c r="O35" s="311"/>
      <c r="P35" s="138"/>
      <c r="Q35" s="503"/>
      <c r="R35" s="415"/>
      <c r="S35" s="415"/>
      <c r="T35" s="415"/>
      <c r="U35" s="415"/>
      <c r="V35" s="415"/>
      <c r="W35" s="415"/>
      <c r="X35" s="415"/>
      <c r="Y35" s="415"/>
    </row>
    <row r="36" spans="1:25" s="122" customFormat="1" ht="12.75" customHeight="1" x14ac:dyDescent="0.25">
      <c r="A36" s="186" t="s">
        <v>547</v>
      </c>
      <c r="B36" s="264"/>
      <c r="C36" s="137"/>
      <c r="D36" s="143"/>
      <c r="E36" s="143"/>
      <c r="F36" s="143"/>
      <c r="G36" s="143"/>
      <c r="H36" s="143"/>
      <c r="I36" s="143"/>
      <c r="J36" s="143"/>
      <c r="K36" s="143"/>
      <c r="L36" s="143"/>
      <c r="M36" s="311"/>
      <c r="N36" s="148"/>
      <c r="O36" s="311"/>
      <c r="P36" s="138"/>
      <c r="Q36" s="503"/>
      <c r="R36" s="415"/>
      <c r="S36" s="415"/>
      <c r="T36" s="415"/>
      <c r="U36" s="415"/>
      <c r="V36" s="415"/>
      <c r="W36" s="415"/>
      <c r="X36" s="415"/>
      <c r="Y36" s="415"/>
    </row>
    <row r="37" spans="1:25" s="122" customFormat="1" ht="12.75" customHeight="1" x14ac:dyDescent="0.25">
      <c r="A37" s="186" t="s">
        <v>548</v>
      </c>
      <c r="B37" s="264"/>
      <c r="C37" s="137"/>
      <c r="D37" s="143"/>
      <c r="E37" s="143"/>
      <c r="F37" s="143"/>
      <c r="G37" s="143"/>
      <c r="H37" s="143"/>
      <c r="I37" s="143"/>
      <c r="J37" s="143"/>
      <c r="K37" s="143"/>
      <c r="L37" s="143"/>
      <c r="M37" s="311"/>
      <c r="N37" s="148"/>
      <c r="O37" s="311"/>
      <c r="P37" s="138"/>
      <c r="Q37" s="503"/>
      <c r="R37" s="415"/>
      <c r="S37" s="415"/>
      <c r="T37" s="415"/>
      <c r="U37" s="415"/>
      <c r="V37" s="415"/>
      <c r="W37" s="415"/>
      <c r="X37" s="415"/>
      <c r="Y37" s="415"/>
    </row>
    <row r="38" spans="1:25" s="122" customFormat="1" ht="12.75" customHeight="1" x14ac:dyDescent="0.25">
      <c r="A38" s="186" t="s">
        <v>549</v>
      </c>
      <c r="B38" s="264"/>
      <c r="C38" s="137"/>
      <c r="D38" s="143"/>
      <c r="E38" s="143"/>
      <c r="F38" s="143"/>
      <c r="G38" s="143"/>
      <c r="H38" s="143"/>
      <c r="I38" s="143"/>
      <c r="J38" s="143"/>
      <c r="K38" s="143"/>
      <c r="L38" s="143"/>
      <c r="M38" s="311"/>
      <c r="N38" s="148"/>
      <c r="O38" s="311"/>
      <c r="P38" s="138"/>
      <c r="Q38" s="503"/>
      <c r="R38" s="415"/>
      <c r="S38" s="415"/>
      <c r="T38" s="415"/>
      <c r="U38" s="415"/>
      <c r="V38" s="415"/>
      <c r="W38" s="415"/>
      <c r="X38" s="415"/>
      <c r="Y38" s="415"/>
    </row>
    <row r="39" spans="1:25" ht="16.5" customHeight="1" x14ac:dyDescent="0.25">
      <c r="A39" s="159" t="s">
        <v>206</v>
      </c>
      <c r="B39" s="406"/>
      <c r="C39" s="239"/>
      <c r="D39" s="143"/>
      <c r="E39" s="143"/>
      <c r="F39" s="143"/>
      <c r="G39" s="143"/>
      <c r="H39" s="143"/>
      <c r="I39" s="143"/>
      <c r="J39" s="143"/>
      <c r="K39" s="143"/>
      <c r="L39" s="143"/>
      <c r="M39" s="148"/>
      <c r="N39" s="148"/>
      <c r="O39" s="148"/>
      <c r="P39" s="239"/>
      <c r="Q39" s="227"/>
      <c r="R39" s="227"/>
      <c r="S39" s="227"/>
      <c r="T39" s="227"/>
      <c r="U39" s="227"/>
      <c r="V39" s="227"/>
      <c r="W39" s="227"/>
      <c r="X39" s="227"/>
      <c r="Y39" s="227"/>
    </row>
    <row r="40" spans="1:25" s="122" customFormat="1" ht="12.75" customHeight="1" x14ac:dyDescent="0.25">
      <c r="A40" s="186" t="s">
        <v>550</v>
      </c>
      <c r="B40" s="264"/>
      <c r="C40" s="137"/>
      <c r="D40" s="143"/>
      <c r="E40" s="143"/>
      <c r="F40" s="143"/>
      <c r="G40" s="143"/>
      <c r="H40" s="143"/>
      <c r="I40" s="143"/>
      <c r="J40" s="143"/>
      <c r="K40" s="143"/>
      <c r="L40" s="143"/>
      <c r="M40" s="311"/>
      <c r="N40" s="148"/>
      <c r="O40" s="311"/>
      <c r="P40" s="138"/>
      <c r="Q40" s="503"/>
      <c r="R40" s="415"/>
      <c r="S40" s="415"/>
      <c r="T40" s="415"/>
      <c r="U40" s="415"/>
      <c r="V40" s="415"/>
      <c r="W40" s="415"/>
      <c r="X40" s="415"/>
      <c r="Y40" s="415"/>
    </row>
    <row r="41" spans="1:25" s="122" customFormat="1" ht="12.75" customHeight="1" x14ac:dyDescent="0.25">
      <c r="A41" s="186" t="s">
        <v>551</v>
      </c>
      <c r="B41" s="264"/>
      <c r="C41" s="137"/>
      <c r="D41" s="143"/>
      <c r="E41" s="143"/>
      <c r="F41" s="143"/>
      <c r="G41" s="143"/>
      <c r="H41" s="143"/>
      <c r="I41" s="143"/>
      <c r="J41" s="143"/>
      <c r="K41" s="143"/>
      <c r="L41" s="143"/>
      <c r="M41" s="311"/>
      <c r="N41" s="148"/>
      <c r="O41" s="311"/>
      <c r="P41" s="138"/>
      <c r="Q41" s="503"/>
      <c r="R41" s="415"/>
      <c r="S41" s="415"/>
      <c r="T41" s="415"/>
      <c r="U41" s="415"/>
      <c r="V41" s="415"/>
      <c r="W41" s="415"/>
      <c r="X41" s="415"/>
      <c r="Y41" s="415"/>
    </row>
    <row r="42" spans="1:25" s="122" customFormat="1" ht="12.75" customHeight="1" x14ac:dyDescent="0.25">
      <c r="A42" s="186" t="s">
        <v>552</v>
      </c>
      <c r="B42" s="264"/>
      <c r="C42" s="137"/>
      <c r="D42" s="143"/>
      <c r="E42" s="143"/>
      <c r="F42" s="143"/>
      <c r="G42" s="143"/>
      <c r="H42" s="143"/>
      <c r="I42" s="143"/>
      <c r="J42" s="143"/>
      <c r="K42" s="143"/>
      <c r="L42" s="143"/>
      <c r="M42" s="311"/>
      <c r="N42" s="148"/>
      <c r="O42" s="311"/>
      <c r="P42" s="138"/>
      <c r="Q42" s="503"/>
      <c r="R42" s="415"/>
      <c r="S42" s="415"/>
      <c r="T42" s="415"/>
      <c r="U42" s="415"/>
      <c r="V42" s="415"/>
      <c r="W42" s="415"/>
      <c r="X42" s="415"/>
      <c r="Y42" s="415"/>
    </row>
    <row r="43" spans="1:25" s="122" customFormat="1" ht="12.75" customHeight="1" x14ac:dyDescent="0.25">
      <c r="A43" s="186" t="s">
        <v>185</v>
      </c>
      <c r="B43" s="264"/>
      <c r="C43" s="137"/>
      <c r="D43" s="143"/>
      <c r="E43" s="143"/>
      <c r="F43" s="143"/>
      <c r="G43" s="143"/>
      <c r="H43" s="143"/>
      <c r="I43" s="143"/>
      <c r="J43" s="143"/>
      <c r="K43" s="143"/>
      <c r="L43" s="143"/>
      <c r="M43" s="311"/>
      <c r="N43" s="148"/>
      <c r="O43" s="311"/>
      <c r="P43" s="138"/>
      <c r="Q43" s="503"/>
      <c r="R43" s="415"/>
      <c r="S43" s="415"/>
      <c r="T43" s="415"/>
      <c r="U43" s="415"/>
      <c r="V43" s="415"/>
      <c r="W43" s="415"/>
      <c r="X43" s="415"/>
      <c r="Y43" s="415"/>
    </row>
    <row r="44" spans="1:25" s="122" customFormat="1" ht="12.75" customHeight="1" x14ac:dyDescent="0.25">
      <c r="A44" s="186" t="s">
        <v>553</v>
      </c>
      <c r="B44" s="264"/>
      <c r="C44" s="137"/>
      <c r="D44" s="143"/>
      <c r="E44" s="143"/>
      <c r="F44" s="143"/>
      <c r="G44" s="143"/>
      <c r="H44" s="143"/>
      <c r="I44" s="143"/>
      <c r="J44" s="143"/>
      <c r="K44" s="143"/>
      <c r="L44" s="143"/>
      <c r="M44" s="311"/>
      <c r="N44" s="148"/>
      <c r="O44" s="311"/>
      <c r="P44" s="138"/>
      <c r="Q44" s="503"/>
      <c r="R44" s="415"/>
      <c r="S44" s="415"/>
      <c r="T44" s="415"/>
      <c r="U44" s="415"/>
      <c r="V44" s="415"/>
      <c r="W44" s="415"/>
      <c r="X44" s="415"/>
      <c r="Y44" s="415"/>
    </row>
    <row r="45" spans="1:25" s="122" customFormat="1" ht="12.75" customHeight="1" x14ac:dyDescent="0.25">
      <c r="A45" s="186" t="s">
        <v>554</v>
      </c>
      <c r="B45" s="264"/>
      <c r="C45" s="137"/>
      <c r="D45" s="143"/>
      <c r="E45" s="143"/>
      <c r="F45" s="143"/>
      <c r="G45" s="143"/>
      <c r="H45" s="143"/>
      <c r="I45" s="143"/>
      <c r="J45" s="143"/>
      <c r="K45" s="143"/>
      <c r="L45" s="143"/>
      <c r="M45" s="311"/>
      <c r="N45" s="148"/>
      <c r="O45" s="311"/>
      <c r="P45" s="138"/>
      <c r="Q45" s="503"/>
      <c r="R45" s="415"/>
      <c r="S45" s="415"/>
      <c r="T45" s="415"/>
      <c r="U45" s="415"/>
      <c r="V45" s="415"/>
      <c r="W45" s="415"/>
      <c r="X45" s="415"/>
      <c r="Y45" s="415"/>
    </row>
    <row r="46" spans="1:25" s="122" customFormat="1" ht="12.75" customHeight="1" x14ac:dyDescent="0.25">
      <c r="A46" s="186" t="s">
        <v>208</v>
      </c>
      <c r="B46" s="264"/>
      <c r="C46" s="137"/>
      <c r="D46" s="143"/>
      <c r="E46" s="143"/>
      <c r="F46" s="143"/>
      <c r="G46" s="143"/>
      <c r="H46" s="143"/>
      <c r="I46" s="143"/>
      <c r="J46" s="143"/>
      <c r="K46" s="143"/>
      <c r="L46" s="143"/>
      <c r="M46" s="311"/>
      <c r="N46" s="148"/>
      <c r="O46" s="311"/>
      <c r="P46" s="138"/>
      <c r="Q46" s="503"/>
      <c r="R46" s="415"/>
      <c r="S46" s="415"/>
      <c r="T46" s="415"/>
      <c r="U46" s="415"/>
      <c r="V46" s="415"/>
      <c r="W46" s="415"/>
      <c r="X46" s="415"/>
      <c r="Y46" s="415"/>
    </row>
    <row r="47" spans="1:25" s="122" customFormat="1" ht="12.75" customHeight="1" x14ac:dyDescent="0.25">
      <c r="A47" s="186" t="s">
        <v>0</v>
      </c>
      <c r="B47" s="264"/>
      <c r="C47" s="137"/>
      <c r="D47" s="143"/>
      <c r="E47" s="143"/>
      <c r="F47" s="143"/>
      <c r="G47" s="143"/>
      <c r="H47" s="143"/>
      <c r="I47" s="143"/>
      <c r="J47" s="143"/>
      <c r="K47" s="143"/>
      <c r="L47" s="143"/>
      <c r="M47" s="311"/>
      <c r="N47" s="148"/>
      <c r="O47" s="311"/>
      <c r="P47" s="138"/>
      <c r="Q47" s="503"/>
      <c r="R47" s="415"/>
      <c r="S47" s="415"/>
      <c r="T47" s="415"/>
      <c r="U47" s="415"/>
      <c r="V47" s="415"/>
      <c r="W47" s="415"/>
      <c r="X47" s="415"/>
      <c r="Y47" s="415"/>
    </row>
    <row r="48" spans="1:25" s="122" customFormat="1" ht="12.75" customHeight="1" x14ac:dyDescent="0.25">
      <c r="A48" s="186" t="s">
        <v>1</v>
      </c>
      <c r="B48" s="264"/>
      <c r="C48" s="137"/>
      <c r="D48" s="143"/>
      <c r="E48" s="143"/>
      <c r="F48" s="143"/>
      <c r="G48" s="143"/>
      <c r="H48" s="143"/>
      <c r="I48" s="143"/>
      <c r="J48" s="143"/>
      <c r="K48" s="143"/>
      <c r="L48" s="143"/>
      <c r="M48" s="311"/>
      <c r="N48" s="148"/>
      <c r="O48" s="311"/>
      <c r="P48" s="138"/>
      <c r="Q48" s="503"/>
      <c r="R48" s="415"/>
      <c r="S48" s="415"/>
      <c r="T48" s="415"/>
      <c r="U48" s="415"/>
      <c r="V48" s="415"/>
      <c r="W48" s="415"/>
      <c r="X48" s="415"/>
      <c r="Y48" s="415"/>
    </row>
    <row r="49" spans="1:25" s="122" customFormat="1" ht="12.75" customHeight="1" x14ac:dyDescent="0.25">
      <c r="A49" s="186" t="s">
        <v>205</v>
      </c>
      <c r="B49" s="264"/>
      <c r="C49" s="137"/>
      <c r="D49" s="143"/>
      <c r="E49" s="143"/>
      <c r="F49" s="143"/>
      <c r="G49" s="143"/>
      <c r="H49" s="143"/>
      <c r="I49" s="143"/>
      <c r="J49" s="143"/>
      <c r="K49" s="143"/>
      <c r="L49" s="143"/>
      <c r="M49" s="311"/>
      <c r="N49" s="148"/>
      <c r="O49" s="311"/>
      <c r="P49" s="138"/>
      <c r="Q49" s="503"/>
      <c r="R49" s="415"/>
      <c r="S49" s="415"/>
      <c r="T49" s="415"/>
      <c r="U49" s="415"/>
      <c r="V49" s="415"/>
      <c r="W49" s="415"/>
      <c r="X49" s="415"/>
      <c r="Y49" s="415"/>
    </row>
    <row r="50" spans="1:25" s="122" customFormat="1" ht="12.75" customHeight="1" x14ac:dyDescent="0.25">
      <c r="A50" s="186" t="s">
        <v>184</v>
      </c>
      <c r="B50" s="264"/>
      <c r="C50" s="137"/>
      <c r="D50" s="143"/>
      <c r="E50" s="143"/>
      <c r="F50" s="143"/>
      <c r="G50" s="143"/>
      <c r="H50" s="143"/>
      <c r="I50" s="143"/>
      <c r="J50" s="143"/>
      <c r="K50" s="143"/>
      <c r="L50" s="143"/>
      <c r="M50" s="311"/>
      <c r="N50" s="148"/>
      <c r="O50" s="311"/>
      <c r="P50" s="138"/>
      <c r="Q50" s="503"/>
      <c r="R50" s="415"/>
      <c r="S50" s="415"/>
      <c r="T50" s="415"/>
      <c r="U50" s="415"/>
      <c r="V50" s="415"/>
      <c r="W50" s="415"/>
      <c r="X50" s="415"/>
      <c r="Y50" s="415"/>
    </row>
    <row r="51" spans="1:25" s="122" customFormat="1" ht="16.5" customHeight="1" x14ac:dyDescent="0.25">
      <c r="A51" s="159" t="s">
        <v>342</v>
      </c>
      <c r="B51" s="406"/>
      <c r="C51" s="239"/>
      <c r="D51" s="143"/>
      <c r="E51" s="143"/>
      <c r="F51" s="143"/>
      <c r="G51" s="143"/>
      <c r="H51" s="143"/>
      <c r="I51" s="143"/>
      <c r="J51" s="143"/>
      <c r="K51" s="143"/>
      <c r="L51" s="143"/>
      <c r="M51" s="148"/>
      <c r="N51" s="148"/>
      <c r="O51" s="148"/>
      <c r="P51" s="239"/>
      <c r="Q51" s="227"/>
      <c r="R51" s="136"/>
      <c r="S51" s="136"/>
      <c r="T51" s="136"/>
      <c r="U51" s="136"/>
      <c r="V51" s="136"/>
      <c r="W51" s="136"/>
      <c r="X51" s="136"/>
      <c r="Y51" s="136"/>
    </row>
    <row r="52" spans="1:25" s="122" customFormat="1" ht="12.75" customHeight="1" x14ac:dyDescent="0.25">
      <c r="A52" s="186" t="s">
        <v>2</v>
      </c>
      <c r="B52" s="264"/>
      <c r="C52" s="137"/>
      <c r="D52" s="143"/>
      <c r="E52" s="143"/>
      <c r="F52" s="143"/>
      <c r="G52" s="143"/>
      <c r="H52" s="143"/>
      <c r="I52" s="143"/>
      <c r="J52" s="143"/>
      <c r="K52" s="143"/>
      <c r="L52" s="143"/>
      <c r="M52" s="311"/>
      <c r="N52" s="148"/>
      <c r="O52" s="311"/>
      <c r="P52" s="138"/>
      <c r="Q52" s="503"/>
      <c r="R52" s="415"/>
      <c r="S52" s="415"/>
      <c r="T52" s="415"/>
      <c r="U52" s="415"/>
      <c r="V52" s="415"/>
      <c r="W52" s="415"/>
      <c r="X52" s="415"/>
      <c r="Y52" s="415"/>
    </row>
    <row r="53" spans="1:25" s="122" customFormat="1" ht="12.75" customHeight="1" x14ac:dyDescent="0.25">
      <c r="A53" s="186" t="s">
        <v>3</v>
      </c>
      <c r="B53" s="264"/>
      <c r="C53" s="137"/>
      <c r="D53" s="143"/>
      <c r="E53" s="143"/>
      <c r="F53" s="143"/>
      <c r="G53" s="143"/>
      <c r="H53" s="143"/>
      <c r="I53" s="143"/>
      <c r="J53" s="143"/>
      <c r="K53" s="143"/>
      <c r="L53" s="143"/>
      <c r="M53" s="311"/>
      <c r="N53" s="148"/>
      <c r="O53" s="311"/>
      <c r="P53" s="138"/>
      <c r="Q53" s="503"/>
      <c r="R53" s="415"/>
      <c r="S53" s="415"/>
      <c r="T53" s="415"/>
      <c r="U53" s="415"/>
      <c r="V53" s="415"/>
      <c r="W53" s="415"/>
      <c r="X53" s="415"/>
      <c r="Y53" s="415"/>
    </row>
    <row r="54" spans="1:25" s="122" customFormat="1" ht="12.75" customHeight="1" x14ac:dyDescent="0.25">
      <c r="A54" s="186" t="s">
        <v>4</v>
      </c>
      <c r="B54" s="264"/>
      <c r="C54" s="137"/>
      <c r="D54" s="143"/>
      <c r="E54" s="143"/>
      <c r="F54" s="143"/>
      <c r="G54" s="143"/>
      <c r="H54" s="143"/>
      <c r="I54" s="143"/>
      <c r="J54" s="143"/>
      <c r="K54" s="143"/>
      <c r="L54" s="143"/>
      <c r="M54" s="311"/>
      <c r="N54" s="148"/>
      <c r="O54" s="311"/>
      <c r="P54" s="138"/>
      <c r="Q54" s="503"/>
      <c r="R54" s="415"/>
      <c r="S54" s="415"/>
      <c r="T54" s="415"/>
      <c r="U54" s="415"/>
      <c r="V54" s="415"/>
      <c r="W54" s="415"/>
      <c r="X54" s="415"/>
      <c r="Y54" s="415"/>
    </row>
    <row r="55" spans="1:25" s="122" customFormat="1" ht="12.75" customHeight="1" x14ac:dyDescent="0.25">
      <c r="A55" s="186" t="s">
        <v>5</v>
      </c>
      <c r="B55" s="264"/>
      <c r="C55" s="137"/>
      <c r="D55" s="143"/>
      <c r="E55" s="143"/>
      <c r="F55" s="143"/>
      <c r="G55" s="143"/>
      <c r="H55" s="143"/>
      <c r="I55" s="143"/>
      <c r="J55" s="143"/>
      <c r="K55" s="143"/>
      <c r="L55" s="143"/>
      <c r="M55" s="311"/>
      <c r="N55" s="148"/>
      <c r="O55" s="311"/>
      <c r="P55" s="138"/>
      <c r="Q55" s="503"/>
      <c r="R55" s="415"/>
      <c r="S55" s="415"/>
      <c r="T55" s="415"/>
      <c r="U55" s="415"/>
      <c r="V55" s="415"/>
      <c r="W55" s="415"/>
      <c r="X55" s="415"/>
      <c r="Y55" s="415"/>
    </row>
    <row r="56" spans="1:25" s="122" customFormat="1" ht="12.75" customHeight="1" x14ac:dyDescent="0.25">
      <c r="A56" s="186" t="s">
        <v>207</v>
      </c>
      <c r="B56" s="264"/>
      <c r="C56" s="137"/>
      <c r="D56" s="143"/>
      <c r="E56" s="143"/>
      <c r="F56" s="143"/>
      <c r="G56" s="143"/>
      <c r="H56" s="143"/>
      <c r="I56" s="143"/>
      <c r="J56" s="143"/>
      <c r="K56" s="143"/>
      <c r="L56" s="143"/>
      <c r="M56" s="311"/>
      <c r="N56" s="148"/>
      <c r="O56" s="311"/>
      <c r="P56" s="138"/>
      <c r="Q56" s="503"/>
      <c r="R56" s="415"/>
      <c r="S56" s="415"/>
      <c r="T56" s="415"/>
      <c r="U56" s="415"/>
      <c r="V56" s="415"/>
      <c r="W56" s="415"/>
      <c r="X56" s="415"/>
      <c r="Y56" s="415"/>
    </row>
    <row r="57" spans="1:25" s="122" customFormat="1" ht="12.75" customHeight="1" x14ac:dyDescent="0.25">
      <c r="A57" s="186" t="s">
        <v>282</v>
      </c>
      <c r="B57" s="264"/>
      <c r="C57" s="137"/>
      <c r="D57" s="143"/>
      <c r="E57" s="143"/>
      <c r="F57" s="143"/>
      <c r="G57" s="143"/>
      <c r="H57" s="143"/>
      <c r="I57" s="143"/>
      <c r="J57" s="143"/>
      <c r="K57" s="143"/>
      <c r="L57" s="143"/>
      <c r="M57" s="311"/>
      <c r="N57" s="148"/>
      <c r="O57" s="311"/>
      <c r="P57" s="138"/>
      <c r="Q57" s="503"/>
      <c r="R57" s="415"/>
      <c r="S57" s="415"/>
      <c r="T57" s="415"/>
      <c r="U57" s="415"/>
      <c r="V57" s="415"/>
      <c r="W57" s="415"/>
      <c r="X57" s="415"/>
      <c r="Y57" s="415"/>
    </row>
    <row r="58" spans="1:25" s="122" customFormat="1" hidden="1" x14ac:dyDescent="0.2">
      <c r="A58" s="121"/>
      <c r="B58" s="121"/>
      <c r="C58" s="121"/>
      <c r="D58" s="136"/>
      <c r="E58" s="136"/>
      <c r="F58" s="136"/>
      <c r="G58" s="136"/>
      <c r="H58" s="136"/>
      <c r="I58" s="136"/>
      <c r="J58" s="136"/>
      <c r="K58" s="136"/>
      <c r="L58" s="136"/>
      <c r="M58" s="136"/>
      <c r="N58" s="136"/>
      <c r="O58" s="136"/>
      <c r="P58" s="121"/>
      <c r="Q58" s="227"/>
      <c r="R58" s="121"/>
      <c r="S58" s="121"/>
      <c r="T58" s="121"/>
      <c r="U58" s="121"/>
      <c r="V58" s="121"/>
      <c r="W58" s="121"/>
      <c r="X58" s="121"/>
      <c r="Y58" s="121"/>
    </row>
    <row r="59" spans="1:25" s="122" customFormat="1" hidden="1" x14ac:dyDescent="0.2">
      <c r="A59" s="121"/>
      <c r="B59" s="121"/>
      <c r="C59" s="177"/>
      <c r="D59" s="220"/>
      <c r="E59" s="220"/>
      <c r="F59" s="220"/>
      <c r="G59" s="220"/>
      <c r="H59" s="220"/>
      <c r="I59" s="220"/>
      <c r="J59" s="220"/>
      <c r="K59" s="220"/>
      <c r="L59" s="220"/>
      <c r="M59" s="220"/>
      <c r="N59" s="220"/>
      <c r="O59" s="220"/>
      <c r="P59" s="177"/>
      <c r="Q59" s="414"/>
      <c r="R59" s="177"/>
      <c r="S59" s="121"/>
      <c r="T59" s="121"/>
      <c r="U59" s="121"/>
      <c r="V59" s="121"/>
      <c r="W59" s="121"/>
      <c r="X59" s="121"/>
      <c r="Y59" s="121"/>
    </row>
    <row r="60" spans="1:25" s="122" customFormat="1" hidden="1" x14ac:dyDescent="0.2">
      <c r="A60" s="121"/>
      <c r="B60" s="121"/>
      <c r="C60" s="121"/>
      <c r="D60" s="136"/>
      <c r="E60" s="136"/>
      <c r="F60" s="136"/>
      <c r="G60" s="136"/>
      <c r="H60" s="136"/>
      <c r="I60" s="136"/>
      <c r="J60" s="136"/>
      <c r="K60" s="136"/>
      <c r="L60" s="136"/>
      <c r="M60" s="136"/>
      <c r="N60" s="136"/>
      <c r="O60" s="136"/>
      <c r="P60" s="121"/>
      <c r="Q60" s="227"/>
      <c r="R60" s="121"/>
      <c r="S60" s="121"/>
      <c r="T60" s="121"/>
      <c r="U60" s="121"/>
      <c r="V60" s="121"/>
      <c r="W60" s="121"/>
      <c r="X60" s="121"/>
      <c r="Y60" s="121"/>
    </row>
    <row r="61" spans="1:25" s="122" customFormat="1" hidden="1" x14ac:dyDescent="0.2">
      <c r="A61" s="121"/>
      <c r="B61" s="121"/>
      <c r="C61" s="121"/>
      <c r="D61" s="136"/>
      <c r="E61" s="136"/>
      <c r="F61" s="136"/>
      <c r="G61" s="136"/>
      <c r="H61" s="136"/>
      <c r="I61" s="136"/>
      <c r="J61" s="136"/>
      <c r="K61" s="136"/>
      <c r="L61" s="136"/>
      <c r="M61" s="136"/>
      <c r="N61" s="136"/>
      <c r="O61" s="136"/>
      <c r="P61" s="121"/>
      <c r="Q61" s="227"/>
      <c r="R61" s="121"/>
      <c r="S61" s="121"/>
      <c r="T61" s="121"/>
      <c r="U61" s="121"/>
      <c r="V61" s="121"/>
      <c r="W61" s="121"/>
      <c r="X61" s="121"/>
      <c r="Y61" s="121"/>
    </row>
    <row r="62" spans="1:25" s="122" customFormat="1" hidden="1" x14ac:dyDescent="0.2">
      <c r="A62" s="121"/>
      <c r="B62" s="121"/>
      <c r="C62" s="121"/>
      <c r="D62" s="136"/>
      <c r="E62" s="136"/>
      <c r="F62" s="136"/>
      <c r="G62" s="136"/>
      <c r="H62" s="136"/>
      <c r="I62" s="136"/>
      <c r="J62" s="136"/>
      <c r="K62" s="136"/>
      <c r="L62" s="136"/>
      <c r="M62" s="136"/>
      <c r="N62" s="136"/>
      <c r="O62" s="136"/>
      <c r="P62" s="121"/>
      <c r="Q62" s="227"/>
      <c r="R62" s="121"/>
      <c r="S62" s="121"/>
      <c r="T62" s="121"/>
      <c r="U62" s="121"/>
      <c r="V62" s="121"/>
      <c r="W62" s="121"/>
      <c r="X62" s="121"/>
      <c r="Y62" s="121"/>
    </row>
    <row r="63" spans="1:25" x14ac:dyDescent="0.2">
      <c r="Q63" s="227"/>
    </row>
    <row r="64" spans="1:25" x14ac:dyDescent="0.2">
      <c r="Q64" s="227"/>
    </row>
    <row r="65" spans="17:17" x14ac:dyDescent="0.2">
      <c r="Q65" s="227"/>
    </row>
  </sheetData>
  <sheetProtection algorithmName="SHA-512" hashValue="cqti5e+hsTuyLSNKphIDsxyIWrV/oHUzJ7RlHq4Q3PQ59j10frhhxRBrNv4jiq3lwnpyPTDBjh8gZsQK9eUVwA==" saltValue="cdsqaXYN3xUHvpTJBl/5FA==" spinCount="100000" sheet="1" objects="1" scenarios="1"/>
  <customSheetViews>
    <customSheetView guid="{B50381DA-06DA-4286-99A4-CB6DE67AD1EB}" scale="60" showGridLines="0" showRowCol="0" zeroValues="0">
      <pane ySplit="6" topLeftCell="A7" activePane="bottomLeft" state="frozen"/>
      <selection pane="bottomLeft" activeCell="C41" sqref="C41"/>
    </customSheetView>
  </customSheetViews>
  <mergeCells count="6">
    <mergeCell ref="A2:Q2"/>
    <mergeCell ref="E6:N6"/>
    <mergeCell ref="F4:J4"/>
    <mergeCell ref="Q4:S4"/>
    <mergeCell ref="C4:E4"/>
    <mergeCell ref="N4:P4"/>
  </mergeCells>
  <phoneticPr fontId="0" type="noConversion"/>
  <pageMargins left="0.59" right="0.48" top="0.4" bottom="0.55000000000000004" header="0.44" footer="0.5"/>
  <pageSetup paperSize="9" scale="97"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pageSetUpPr fitToPage="1"/>
  </sheetPr>
  <dimension ref="A1:Y65"/>
  <sheetViews>
    <sheetView showGridLines="0" showRowColHeaders="0" showZeros="0" zoomScale="60" zoomScaleNormal="60" workbookViewId="0">
      <pane ySplit="6" topLeftCell="A7" activePane="bottomLeft" state="frozen"/>
      <selection activeCell="O64" sqref="D7:O64"/>
      <selection pane="bottomLeft" activeCell="Q7" sqref="Q7:Q65"/>
    </sheetView>
  </sheetViews>
  <sheetFormatPr defaultColWidth="0" defaultRowHeight="12.75" zeroHeight="1" x14ac:dyDescent="0.2"/>
  <cols>
    <col min="1" max="1" width="37.85546875" style="226" bestFit="1" customWidth="1"/>
    <col min="2" max="2" width="4" style="226" customWidth="1"/>
    <col min="3" max="3" width="3.7109375" style="226" customWidth="1"/>
    <col min="4" max="14" width="2.7109375" style="227" customWidth="1"/>
    <col min="15" max="15" width="4" style="227" customWidth="1"/>
    <col min="16" max="17" width="3.7109375" style="226" customWidth="1"/>
    <col min="18" max="25" width="3.7109375" style="226" hidden="1" customWidth="1"/>
    <col min="26" max="16384" width="0" style="226" hidden="1"/>
  </cols>
  <sheetData>
    <row r="1" spans="1:25" ht="13.5" thickBot="1" x14ac:dyDescent="0.25">
      <c r="D1" s="226"/>
      <c r="E1" s="226"/>
      <c r="F1" s="226"/>
      <c r="G1" s="226"/>
      <c r="H1" s="226"/>
      <c r="I1" s="226"/>
      <c r="J1" s="226"/>
      <c r="K1" s="226"/>
      <c r="L1" s="226"/>
      <c r="M1" s="226"/>
      <c r="N1" s="226"/>
      <c r="O1" s="226"/>
    </row>
    <row r="2" spans="1:25" ht="19.5" x14ac:dyDescent="0.25">
      <c r="A2" s="523" t="s">
        <v>34</v>
      </c>
      <c r="B2" s="524"/>
      <c r="C2" s="556"/>
      <c r="D2" s="556"/>
      <c r="E2" s="557"/>
      <c r="F2" s="557"/>
      <c r="G2" s="557"/>
      <c r="H2" s="557"/>
      <c r="I2" s="557"/>
      <c r="J2" s="557"/>
      <c r="K2" s="557"/>
      <c r="L2" s="557"/>
      <c r="M2" s="557"/>
      <c r="N2" s="557"/>
      <c r="O2" s="557"/>
      <c r="P2" s="557"/>
      <c r="Q2" s="558"/>
      <c r="R2" s="416"/>
      <c r="S2" s="416"/>
      <c r="T2" s="264"/>
    </row>
    <row r="3" spans="1:25" ht="13.5" customHeight="1" x14ac:dyDescent="0.25">
      <c r="A3" s="264"/>
      <c r="B3" s="264"/>
      <c r="C3" s="264"/>
      <c r="D3" s="264"/>
      <c r="E3" s="264"/>
      <c r="F3" s="264"/>
      <c r="G3" s="264"/>
      <c r="H3" s="264"/>
      <c r="I3" s="264"/>
      <c r="J3" s="264"/>
      <c r="K3" s="264"/>
      <c r="L3" s="264"/>
      <c r="M3" s="264"/>
      <c r="N3" s="264"/>
      <c r="O3" s="264"/>
      <c r="P3" s="264"/>
      <c r="Q3" s="264"/>
      <c r="R3" s="401"/>
      <c r="S3" s="401"/>
      <c r="T3" s="264"/>
    </row>
    <row r="4" spans="1:25" ht="20.25" thickBot="1" x14ac:dyDescent="0.3">
      <c r="A4" s="168" t="str">
        <f>Naam!J17</f>
        <v>Vakgebied 6</v>
      </c>
      <c r="B4" s="402"/>
      <c r="C4" s="547" t="s">
        <v>283</v>
      </c>
      <c r="D4" s="547"/>
      <c r="E4" s="547"/>
      <c r="F4" s="543">
        <f ca="1">TODAY()</f>
        <v>43115</v>
      </c>
      <c r="G4" s="544"/>
      <c r="H4" s="544"/>
      <c r="I4" s="544"/>
      <c r="J4" s="545"/>
      <c r="K4" s="403"/>
      <c r="L4" s="403"/>
      <c r="M4" s="403"/>
      <c r="N4" s="550"/>
      <c r="O4" s="550"/>
      <c r="P4" s="550"/>
      <c r="Q4" s="559"/>
      <c r="R4" s="559"/>
      <c r="S4" s="559"/>
    </row>
    <row r="5" spans="1:25" ht="21" customHeight="1" thickBot="1" x14ac:dyDescent="0.25">
      <c r="A5" s="164" t="s">
        <v>264</v>
      </c>
      <c r="B5" s="169" t="s">
        <v>302</v>
      </c>
      <c r="C5" s="135">
        <f>COUNTIF(C8:C57,"x")</f>
        <v>0</v>
      </c>
      <c r="D5" s="259"/>
      <c r="E5" s="259"/>
      <c r="F5" s="164"/>
      <c r="G5" s="164"/>
      <c r="H5" s="259"/>
      <c r="I5" s="164"/>
      <c r="J5" s="259"/>
      <c r="K5" s="259"/>
      <c r="L5" s="259"/>
      <c r="M5" s="259"/>
      <c r="N5" s="164" t="s">
        <v>265</v>
      </c>
      <c r="O5" s="169" t="s">
        <v>302</v>
      </c>
      <c r="P5" s="307">
        <f>COUNTIF(P8:P57,"x")</f>
        <v>0</v>
      </c>
      <c r="Q5" s="259"/>
      <c r="R5" s="259"/>
      <c r="S5" s="259"/>
      <c r="T5" s="264"/>
      <c r="U5" s="264"/>
      <c r="V5" s="264"/>
      <c r="W5" s="264"/>
      <c r="X5" s="264"/>
      <c r="Y5" s="264"/>
    </row>
    <row r="6" spans="1:25" ht="63" customHeight="1" x14ac:dyDescent="0.2">
      <c r="A6" s="140" t="s">
        <v>304</v>
      </c>
      <c r="B6" s="412"/>
      <c r="C6" s="153">
        <f>Naam!$E10</f>
        <v>0</v>
      </c>
      <c r="D6" s="413"/>
      <c r="E6" s="546" t="s">
        <v>143</v>
      </c>
      <c r="F6" s="546"/>
      <c r="G6" s="546"/>
      <c r="H6" s="546"/>
      <c r="I6" s="546"/>
      <c r="J6" s="546"/>
      <c r="K6" s="546"/>
      <c r="L6" s="546"/>
      <c r="M6" s="546"/>
      <c r="N6" s="546"/>
      <c r="O6" s="414"/>
      <c r="P6" s="153">
        <f>Naam!$E10</f>
        <v>0</v>
      </c>
      <c r="Q6" s="413"/>
      <c r="R6" s="413"/>
      <c r="S6" s="413"/>
      <c r="T6" s="413"/>
      <c r="U6" s="413"/>
      <c r="V6" s="413"/>
      <c r="W6" s="413"/>
      <c r="X6" s="413"/>
      <c r="Y6" s="413"/>
    </row>
    <row r="7" spans="1:25" ht="16.5" customHeight="1" thickBot="1" x14ac:dyDescent="0.25">
      <c r="A7" s="159" t="s">
        <v>339</v>
      </c>
      <c r="B7" s="406"/>
      <c r="C7" s="227"/>
      <c r="P7" s="227"/>
      <c r="Q7" s="227"/>
      <c r="R7" s="227"/>
      <c r="S7" s="227"/>
    </row>
    <row r="8" spans="1:25" ht="12.75" customHeight="1" x14ac:dyDescent="0.25">
      <c r="A8" s="185" t="s">
        <v>178</v>
      </c>
      <c r="B8" s="264"/>
      <c r="C8" s="137"/>
      <c r="D8" s="149"/>
      <c r="E8" s="143"/>
      <c r="F8" s="143"/>
      <c r="G8" s="143"/>
      <c r="H8" s="143"/>
      <c r="I8" s="143"/>
      <c r="J8" s="143"/>
      <c r="K8" s="143"/>
      <c r="L8" s="143"/>
      <c r="M8" s="311"/>
      <c r="N8" s="148"/>
      <c r="O8" s="311"/>
      <c r="P8" s="138"/>
      <c r="Q8" s="503"/>
      <c r="R8" s="407"/>
      <c r="S8" s="407"/>
      <c r="T8" s="407"/>
      <c r="U8" s="407"/>
      <c r="V8" s="407"/>
      <c r="W8" s="407"/>
      <c r="X8" s="407"/>
      <c r="Y8" s="407"/>
    </row>
    <row r="9" spans="1:25" ht="12.75" customHeight="1" x14ac:dyDescent="0.25">
      <c r="A9" s="186" t="s">
        <v>188</v>
      </c>
      <c r="B9" s="264"/>
      <c r="C9" s="137"/>
      <c r="D9" s="143"/>
      <c r="E9" s="143"/>
      <c r="F9" s="143"/>
      <c r="G9" s="143"/>
      <c r="H9" s="143"/>
      <c r="I9" s="143"/>
      <c r="J9" s="143"/>
      <c r="K9" s="143"/>
      <c r="L9" s="143"/>
      <c r="M9" s="311"/>
      <c r="N9" s="148"/>
      <c r="O9" s="311"/>
      <c r="P9" s="138"/>
      <c r="Q9" s="503"/>
      <c r="R9" s="407"/>
      <c r="S9" s="407"/>
      <c r="T9" s="407"/>
      <c r="U9" s="407"/>
      <c r="V9" s="407"/>
      <c r="W9" s="407"/>
      <c r="X9" s="407"/>
      <c r="Y9" s="407"/>
    </row>
    <row r="10" spans="1:25" ht="12.75" customHeight="1" x14ac:dyDescent="0.25">
      <c r="A10" s="186" t="s">
        <v>503</v>
      </c>
      <c r="B10" s="264"/>
      <c r="C10" s="137"/>
      <c r="D10" s="143"/>
      <c r="E10" s="143"/>
      <c r="F10" s="143"/>
      <c r="G10" s="143"/>
      <c r="H10" s="143"/>
      <c r="I10" s="143"/>
      <c r="J10" s="143"/>
      <c r="K10" s="143"/>
      <c r="L10" s="143"/>
      <c r="M10" s="311"/>
      <c r="N10" s="148"/>
      <c r="O10" s="311"/>
      <c r="P10" s="138"/>
      <c r="Q10" s="503"/>
      <c r="R10" s="407"/>
      <c r="S10" s="407"/>
      <c r="T10" s="407"/>
      <c r="U10" s="407"/>
      <c r="V10" s="407"/>
      <c r="W10" s="407"/>
      <c r="X10" s="407"/>
      <c r="Y10" s="407"/>
    </row>
    <row r="11" spans="1:25" ht="12.75" customHeight="1" x14ac:dyDescent="0.25">
      <c r="A11" s="186" t="s">
        <v>534</v>
      </c>
      <c r="B11" s="264"/>
      <c r="C11" s="137"/>
      <c r="D11" s="143"/>
      <c r="E11" s="143"/>
      <c r="F11" s="143"/>
      <c r="G11" s="143"/>
      <c r="H11" s="143"/>
      <c r="I11" s="143"/>
      <c r="J11" s="143"/>
      <c r="K11" s="143"/>
      <c r="L11" s="143"/>
      <c r="M11" s="311"/>
      <c r="N11" s="148"/>
      <c r="O11" s="311"/>
      <c r="P11" s="138"/>
      <c r="Q11" s="503"/>
      <c r="R11" s="407"/>
      <c r="S11" s="407"/>
      <c r="T11" s="407"/>
      <c r="U11" s="407"/>
      <c r="V11" s="407"/>
      <c r="W11" s="407"/>
      <c r="X11" s="407"/>
      <c r="Y11" s="407"/>
    </row>
    <row r="12" spans="1:25" ht="12.75" customHeight="1" x14ac:dyDescent="0.25">
      <c r="A12" s="186" t="s">
        <v>314</v>
      </c>
      <c r="B12" s="264"/>
      <c r="C12" s="137"/>
      <c r="D12" s="143"/>
      <c r="E12" s="143"/>
      <c r="F12" s="143"/>
      <c r="G12" s="143"/>
      <c r="H12" s="143"/>
      <c r="I12" s="143"/>
      <c r="J12" s="143"/>
      <c r="K12" s="143"/>
      <c r="L12" s="143"/>
      <c r="M12" s="311"/>
      <c r="N12" s="148"/>
      <c r="O12" s="311"/>
      <c r="P12" s="138"/>
      <c r="Q12" s="503"/>
      <c r="R12" s="407"/>
      <c r="S12" s="407"/>
      <c r="T12" s="407"/>
      <c r="U12" s="407"/>
      <c r="V12" s="407"/>
      <c r="W12" s="407"/>
      <c r="X12" s="407"/>
      <c r="Y12" s="407"/>
    </row>
    <row r="13" spans="1:25" ht="12.75" customHeight="1" x14ac:dyDescent="0.25">
      <c r="A13" s="186" t="s">
        <v>186</v>
      </c>
      <c r="B13" s="264"/>
      <c r="C13" s="137"/>
      <c r="D13" s="143"/>
      <c r="E13" s="143"/>
      <c r="F13" s="143"/>
      <c r="G13" s="143"/>
      <c r="H13" s="143"/>
      <c r="I13" s="143"/>
      <c r="J13" s="143"/>
      <c r="K13" s="143"/>
      <c r="L13" s="143"/>
      <c r="M13" s="311"/>
      <c r="N13" s="148"/>
      <c r="O13" s="311"/>
      <c r="P13" s="138"/>
      <c r="Q13" s="503"/>
      <c r="R13" s="407"/>
      <c r="S13" s="407"/>
      <c r="T13" s="407"/>
      <c r="U13" s="407"/>
      <c r="V13" s="407"/>
      <c r="W13" s="407"/>
      <c r="X13" s="407"/>
      <c r="Y13" s="407"/>
    </row>
    <row r="14" spans="1:25" ht="12.75" customHeight="1" x14ac:dyDescent="0.25">
      <c r="A14" s="186" t="s">
        <v>491</v>
      </c>
      <c r="B14" s="264"/>
      <c r="C14" s="137"/>
      <c r="D14" s="143"/>
      <c r="E14" s="143"/>
      <c r="F14" s="143"/>
      <c r="G14" s="143"/>
      <c r="H14" s="143"/>
      <c r="I14" s="143"/>
      <c r="J14" s="143"/>
      <c r="K14" s="143"/>
      <c r="L14" s="143"/>
      <c r="M14" s="311"/>
      <c r="N14" s="148"/>
      <c r="O14" s="311"/>
      <c r="P14" s="138"/>
      <c r="Q14" s="503"/>
      <c r="R14" s="407"/>
      <c r="S14" s="407"/>
      <c r="T14" s="407"/>
      <c r="U14" s="407"/>
      <c r="V14" s="407"/>
      <c r="W14" s="407"/>
      <c r="X14" s="407"/>
      <c r="Y14" s="407"/>
    </row>
    <row r="15" spans="1:25" ht="12.75" customHeight="1" x14ac:dyDescent="0.25">
      <c r="A15" s="186" t="s">
        <v>536</v>
      </c>
      <c r="B15" s="264"/>
      <c r="C15" s="137"/>
      <c r="D15" s="143"/>
      <c r="E15" s="143"/>
      <c r="F15" s="143"/>
      <c r="G15" s="143"/>
      <c r="H15" s="143"/>
      <c r="I15" s="143"/>
      <c r="J15" s="143"/>
      <c r="K15" s="143"/>
      <c r="L15" s="143"/>
      <c r="M15" s="311"/>
      <c r="N15" s="148"/>
      <c r="O15" s="311"/>
      <c r="P15" s="138"/>
      <c r="Q15" s="503"/>
      <c r="R15" s="407"/>
      <c r="S15" s="407"/>
      <c r="T15" s="407"/>
      <c r="U15" s="407"/>
      <c r="V15" s="407"/>
      <c r="W15" s="407"/>
      <c r="X15" s="407"/>
      <c r="Y15" s="407"/>
    </row>
    <row r="16" spans="1:25" ht="12.75" customHeight="1" x14ac:dyDescent="0.25">
      <c r="A16" s="186" t="s">
        <v>537</v>
      </c>
      <c r="B16" s="264"/>
      <c r="C16" s="137"/>
      <c r="D16" s="143"/>
      <c r="E16" s="143"/>
      <c r="F16" s="143"/>
      <c r="G16" s="143"/>
      <c r="H16" s="143"/>
      <c r="I16" s="143"/>
      <c r="J16" s="143"/>
      <c r="K16" s="143"/>
      <c r="L16" s="143"/>
      <c r="M16" s="311"/>
      <c r="N16" s="148"/>
      <c r="O16" s="311"/>
      <c r="P16" s="138"/>
      <c r="Q16" s="503"/>
      <c r="R16" s="407"/>
      <c r="S16" s="407"/>
      <c r="T16" s="407"/>
      <c r="U16" s="407"/>
      <c r="V16" s="407"/>
      <c r="W16" s="407"/>
      <c r="X16" s="407"/>
      <c r="Y16" s="407"/>
    </row>
    <row r="17" spans="1:25" ht="12.75" customHeight="1" x14ac:dyDescent="0.25">
      <c r="A17" s="186" t="s">
        <v>487</v>
      </c>
      <c r="B17" s="264"/>
      <c r="C17" s="137"/>
      <c r="D17" s="143"/>
      <c r="E17" s="143"/>
      <c r="F17" s="143"/>
      <c r="G17" s="143"/>
      <c r="H17" s="143"/>
      <c r="I17" s="143"/>
      <c r="J17" s="143"/>
      <c r="K17" s="143"/>
      <c r="L17" s="143"/>
      <c r="M17" s="311"/>
      <c r="N17" s="148"/>
      <c r="O17" s="311"/>
      <c r="P17" s="138"/>
      <c r="Q17" s="503"/>
      <c r="R17" s="407"/>
      <c r="S17" s="407"/>
      <c r="T17" s="407"/>
      <c r="U17" s="407"/>
      <c r="V17" s="407"/>
      <c r="W17" s="407"/>
      <c r="X17" s="407"/>
      <c r="Y17" s="407"/>
    </row>
    <row r="18" spans="1:25" ht="12.75" customHeight="1" x14ac:dyDescent="0.25">
      <c r="A18" s="186" t="s">
        <v>187</v>
      </c>
      <c r="B18" s="264"/>
      <c r="C18" s="137"/>
      <c r="D18" s="143"/>
      <c r="E18" s="143"/>
      <c r="F18" s="143"/>
      <c r="G18" s="143"/>
      <c r="H18" s="143"/>
      <c r="I18" s="143"/>
      <c r="J18" s="143"/>
      <c r="K18" s="143"/>
      <c r="L18" s="143"/>
      <c r="M18" s="311"/>
      <c r="N18" s="148"/>
      <c r="O18" s="311" t="s">
        <v>798</v>
      </c>
      <c r="P18" s="138"/>
      <c r="Q18" s="503"/>
      <c r="R18" s="407"/>
      <c r="S18" s="407"/>
      <c r="T18" s="407"/>
      <c r="U18" s="407"/>
      <c r="V18" s="407"/>
      <c r="W18" s="407"/>
      <c r="X18" s="407"/>
      <c r="Y18" s="407"/>
    </row>
    <row r="19" spans="1:25" ht="12.75" customHeight="1" x14ac:dyDescent="0.25">
      <c r="A19" s="186" t="s">
        <v>539</v>
      </c>
      <c r="B19" s="264"/>
      <c r="C19" s="137"/>
      <c r="D19" s="143"/>
      <c r="E19" s="143"/>
      <c r="F19" s="143"/>
      <c r="G19" s="143"/>
      <c r="H19" s="143"/>
      <c r="I19" s="143"/>
      <c r="J19" s="143"/>
      <c r="K19" s="143"/>
      <c r="L19" s="143"/>
      <c r="M19" s="311"/>
      <c r="N19" s="148"/>
      <c r="O19" s="311"/>
      <c r="P19" s="138"/>
      <c r="Q19" s="503"/>
      <c r="R19" s="407"/>
      <c r="S19" s="407"/>
      <c r="T19" s="407"/>
      <c r="U19" s="407"/>
      <c r="V19" s="407"/>
      <c r="W19" s="407"/>
      <c r="X19" s="407"/>
      <c r="Y19" s="407"/>
    </row>
    <row r="20" spans="1:25" ht="12.75" customHeight="1" thickBot="1" x14ac:dyDescent="0.3">
      <c r="A20" s="187" t="s">
        <v>177</v>
      </c>
      <c r="B20" s="264"/>
      <c r="C20" s="137"/>
      <c r="D20" s="143"/>
      <c r="E20" s="143"/>
      <c r="F20" s="143"/>
      <c r="G20" s="143"/>
      <c r="H20" s="143"/>
      <c r="I20" s="143"/>
      <c r="J20" s="143"/>
      <c r="K20" s="143"/>
      <c r="L20" s="143"/>
      <c r="M20" s="311"/>
      <c r="N20" s="148"/>
      <c r="O20" s="311"/>
      <c r="P20" s="138"/>
      <c r="Q20" s="503"/>
      <c r="R20" s="407"/>
      <c r="S20" s="407"/>
      <c r="T20" s="407"/>
      <c r="U20" s="407"/>
      <c r="V20" s="407"/>
      <c r="W20" s="407"/>
      <c r="X20" s="407"/>
      <c r="Y20" s="407"/>
    </row>
    <row r="21" spans="1:25" ht="16.5" customHeight="1" thickBot="1" x14ac:dyDescent="0.3">
      <c r="A21" s="159" t="s">
        <v>340</v>
      </c>
      <c r="B21" s="406"/>
      <c r="C21" s="239"/>
      <c r="D21" s="143"/>
      <c r="E21" s="143"/>
      <c r="F21" s="143"/>
      <c r="G21" s="143"/>
      <c r="H21" s="143"/>
      <c r="I21" s="143"/>
      <c r="J21" s="143"/>
      <c r="K21" s="143"/>
      <c r="L21" s="143"/>
      <c r="M21" s="148"/>
      <c r="N21" s="148"/>
      <c r="O21" s="148"/>
      <c r="P21" s="239"/>
      <c r="Q21" s="227"/>
      <c r="R21" s="227"/>
      <c r="S21" s="227"/>
      <c r="T21" s="227"/>
      <c r="U21" s="227"/>
      <c r="V21" s="227"/>
      <c r="W21" s="227"/>
      <c r="X21" s="227"/>
      <c r="Y21" s="227"/>
    </row>
    <row r="22" spans="1:25" ht="12.75" customHeight="1" x14ac:dyDescent="0.25">
      <c r="A22" s="185" t="s">
        <v>189</v>
      </c>
      <c r="B22" s="264"/>
      <c r="C22" s="137"/>
      <c r="D22" s="143"/>
      <c r="E22" s="143"/>
      <c r="F22" s="143"/>
      <c r="G22" s="143"/>
      <c r="H22" s="143"/>
      <c r="I22" s="143"/>
      <c r="J22" s="143"/>
      <c r="K22" s="143"/>
      <c r="L22" s="143"/>
      <c r="M22" s="311"/>
      <c r="N22" s="148"/>
      <c r="O22" s="311"/>
      <c r="P22" s="138"/>
      <c r="Q22" s="503"/>
      <c r="R22" s="407"/>
      <c r="S22" s="407"/>
      <c r="T22" s="407"/>
      <c r="U22" s="407"/>
      <c r="V22" s="407"/>
      <c r="W22" s="407"/>
      <c r="X22" s="407"/>
      <c r="Y22" s="407"/>
    </row>
    <row r="23" spans="1:25" ht="12.75" customHeight="1" x14ac:dyDescent="0.25">
      <c r="A23" s="186" t="s">
        <v>179</v>
      </c>
      <c r="B23" s="264"/>
      <c r="C23" s="137"/>
      <c r="D23" s="143"/>
      <c r="E23" s="143"/>
      <c r="F23" s="143"/>
      <c r="G23" s="143"/>
      <c r="H23" s="143"/>
      <c r="I23" s="143"/>
      <c r="J23" s="143"/>
      <c r="K23" s="143"/>
      <c r="L23" s="143"/>
      <c r="M23" s="311"/>
      <c r="N23" s="148"/>
      <c r="O23" s="311"/>
      <c r="P23" s="138"/>
      <c r="Q23" s="503"/>
      <c r="R23" s="407"/>
      <c r="S23" s="407"/>
      <c r="T23" s="407"/>
      <c r="U23" s="407"/>
      <c r="V23" s="407"/>
      <c r="W23" s="407"/>
      <c r="X23" s="407"/>
      <c r="Y23" s="407"/>
    </row>
    <row r="24" spans="1:25" ht="12.75" customHeight="1" x14ac:dyDescent="0.25">
      <c r="A24" s="186" t="s">
        <v>488</v>
      </c>
      <c r="B24" s="264"/>
      <c r="C24" s="137"/>
      <c r="D24" s="143"/>
      <c r="E24" s="143"/>
      <c r="F24" s="143"/>
      <c r="G24" s="143"/>
      <c r="H24" s="143"/>
      <c r="I24" s="143"/>
      <c r="J24" s="143"/>
      <c r="K24" s="143"/>
      <c r="L24" s="143"/>
      <c r="M24" s="311"/>
      <c r="N24" s="148"/>
      <c r="O24" s="311"/>
      <c r="P24" s="138"/>
      <c r="Q24" s="503"/>
      <c r="R24" s="407"/>
      <c r="S24" s="407"/>
      <c r="T24" s="407"/>
      <c r="U24" s="407"/>
      <c r="V24" s="407"/>
      <c r="W24" s="407"/>
      <c r="X24" s="407"/>
      <c r="Y24" s="407"/>
    </row>
    <row r="25" spans="1:25" ht="12.75" customHeight="1" x14ac:dyDescent="0.25">
      <c r="A25" s="186" t="s">
        <v>180</v>
      </c>
      <c r="B25" s="264"/>
      <c r="C25" s="137"/>
      <c r="D25" s="143"/>
      <c r="E25" s="143"/>
      <c r="F25" s="143"/>
      <c r="G25" s="143"/>
      <c r="H25" s="143"/>
      <c r="I25" s="143"/>
      <c r="J25" s="143"/>
      <c r="K25" s="143"/>
      <c r="L25" s="143"/>
      <c r="M25" s="311"/>
      <c r="N25" s="148"/>
      <c r="O25" s="311"/>
      <c r="P25" s="138"/>
      <c r="Q25" s="503"/>
      <c r="R25" s="407"/>
      <c r="S25" s="407"/>
      <c r="T25" s="407"/>
      <c r="U25" s="407"/>
      <c r="V25" s="407"/>
      <c r="W25" s="407"/>
      <c r="X25" s="407"/>
      <c r="Y25" s="407"/>
    </row>
    <row r="26" spans="1:25" ht="12.75" customHeight="1" x14ac:dyDescent="0.25">
      <c r="A26" s="186" t="s">
        <v>489</v>
      </c>
      <c r="B26" s="264"/>
      <c r="C26" s="137"/>
      <c r="D26" s="143"/>
      <c r="E26" s="143"/>
      <c r="F26" s="143"/>
      <c r="G26" s="143"/>
      <c r="H26" s="143"/>
      <c r="I26" s="143"/>
      <c r="J26" s="143"/>
      <c r="K26" s="143"/>
      <c r="L26" s="143"/>
      <c r="M26" s="311"/>
      <c r="N26" s="148"/>
      <c r="O26" s="311"/>
      <c r="P26" s="138"/>
      <c r="Q26" s="503"/>
      <c r="R26" s="407"/>
      <c r="S26" s="407"/>
      <c r="T26" s="407"/>
      <c r="U26" s="407"/>
      <c r="V26" s="407"/>
      <c r="W26" s="407"/>
      <c r="X26" s="407"/>
      <c r="Y26" s="407"/>
    </row>
    <row r="27" spans="1:25" ht="16.5" customHeight="1" thickBot="1" x14ac:dyDescent="0.3">
      <c r="A27" s="159" t="s">
        <v>341</v>
      </c>
      <c r="B27" s="406"/>
      <c r="C27" s="239"/>
      <c r="D27" s="143"/>
      <c r="E27" s="143"/>
      <c r="F27" s="143"/>
      <c r="G27" s="143"/>
      <c r="H27" s="143"/>
      <c r="I27" s="143"/>
      <c r="J27" s="143"/>
      <c r="K27" s="143"/>
      <c r="L27" s="143"/>
      <c r="M27" s="148"/>
      <c r="N27" s="148"/>
      <c r="O27" s="148"/>
      <c r="P27" s="239"/>
      <c r="Q27" s="227"/>
      <c r="R27" s="227"/>
      <c r="S27" s="227"/>
      <c r="T27" s="227"/>
      <c r="U27" s="227"/>
      <c r="V27" s="227"/>
      <c r="W27" s="227"/>
      <c r="X27" s="227"/>
      <c r="Y27" s="227"/>
    </row>
    <row r="28" spans="1:25" ht="12.75" customHeight="1" x14ac:dyDescent="0.25">
      <c r="A28" s="185" t="s">
        <v>182</v>
      </c>
      <c r="B28" s="264"/>
      <c r="C28" s="137"/>
      <c r="D28" s="143"/>
      <c r="E28" s="143"/>
      <c r="F28" s="143"/>
      <c r="G28" s="143"/>
      <c r="H28" s="143"/>
      <c r="I28" s="143"/>
      <c r="J28" s="143"/>
      <c r="K28" s="143"/>
      <c r="L28" s="143"/>
      <c r="M28" s="311"/>
      <c r="N28" s="148"/>
      <c r="O28" s="311"/>
      <c r="P28" s="138"/>
      <c r="Q28" s="503"/>
      <c r="R28" s="407"/>
      <c r="S28" s="407"/>
      <c r="T28" s="407"/>
      <c r="U28" s="407"/>
      <c r="V28" s="407"/>
      <c r="W28" s="407"/>
      <c r="X28" s="407"/>
      <c r="Y28" s="407"/>
    </row>
    <row r="29" spans="1:25" ht="12.75" customHeight="1" x14ac:dyDescent="0.25">
      <c r="A29" s="186" t="s">
        <v>542</v>
      </c>
      <c r="B29" s="264"/>
      <c r="C29" s="137"/>
      <c r="D29" s="143"/>
      <c r="E29" s="143"/>
      <c r="F29" s="143"/>
      <c r="G29" s="143"/>
      <c r="H29" s="143"/>
      <c r="I29" s="143"/>
      <c r="J29" s="143"/>
      <c r="K29" s="143"/>
      <c r="L29" s="143"/>
      <c r="M29" s="311"/>
      <c r="N29" s="148"/>
      <c r="O29" s="311"/>
      <c r="P29" s="138"/>
      <c r="Q29" s="503"/>
      <c r="R29" s="407"/>
      <c r="S29" s="407"/>
      <c r="T29" s="407"/>
      <c r="U29" s="407"/>
      <c r="V29" s="407"/>
      <c r="W29" s="407"/>
      <c r="X29" s="407"/>
      <c r="Y29" s="407"/>
    </row>
    <row r="30" spans="1:25" ht="12.75" customHeight="1" x14ac:dyDescent="0.25">
      <c r="A30" s="186" t="s">
        <v>183</v>
      </c>
      <c r="B30" s="264"/>
      <c r="C30" s="137"/>
      <c r="D30" s="143"/>
      <c r="E30" s="143"/>
      <c r="F30" s="143"/>
      <c r="G30" s="143"/>
      <c r="H30" s="143"/>
      <c r="I30" s="143"/>
      <c r="J30" s="143"/>
      <c r="K30" s="143"/>
      <c r="L30" s="143"/>
      <c r="M30" s="311"/>
      <c r="N30" s="148"/>
      <c r="O30" s="311"/>
      <c r="P30" s="138"/>
      <c r="Q30" s="503"/>
      <c r="R30" s="407"/>
      <c r="S30" s="407"/>
      <c r="T30" s="407"/>
      <c r="U30" s="407"/>
      <c r="V30" s="407"/>
      <c r="W30" s="407"/>
      <c r="X30" s="407"/>
      <c r="Y30" s="407"/>
    </row>
    <row r="31" spans="1:25" ht="12.75" customHeight="1" x14ac:dyDescent="0.25">
      <c r="A31" s="186" t="s">
        <v>490</v>
      </c>
      <c r="B31" s="264"/>
      <c r="C31" s="137"/>
      <c r="D31" s="143"/>
      <c r="E31" s="143"/>
      <c r="F31" s="143"/>
      <c r="G31" s="143"/>
      <c r="H31" s="143"/>
      <c r="I31" s="143"/>
      <c r="J31" s="143"/>
      <c r="K31" s="143"/>
      <c r="L31" s="143"/>
      <c r="M31" s="311"/>
      <c r="N31" s="148"/>
      <c r="O31" s="311"/>
      <c r="P31" s="138"/>
      <c r="Q31" s="503"/>
      <c r="R31" s="407"/>
      <c r="S31" s="407"/>
      <c r="T31" s="407"/>
      <c r="U31" s="407"/>
      <c r="V31" s="407"/>
      <c r="W31" s="407"/>
      <c r="X31" s="407"/>
      <c r="Y31" s="407"/>
    </row>
    <row r="32" spans="1:25" ht="12.75" customHeight="1" x14ac:dyDescent="0.25">
      <c r="A32" s="186" t="s">
        <v>544</v>
      </c>
      <c r="B32" s="264"/>
      <c r="C32" s="137"/>
      <c r="D32" s="143"/>
      <c r="E32" s="143"/>
      <c r="F32" s="143"/>
      <c r="G32" s="143"/>
      <c r="H32" s="143"/>
      <c r="I32" s="143"/>
      <c r="J32" s="143"/>
      <c r="K32" s="143"/>
      <c r="L32" s="143"/>
      <c r="M32" s="311"/>
      <c r="N32" s="148"/>
      <c r="O32" s="311"/>
      <c r="P32" s="138"/>
      <c r="Q32" s="503"/>
      <c r="R32" s="407"/>
      <c r="S32" s="407"/>
      <c r="T32" s="407"/>
      <c r="U32" s="407"/>
      <c r="V32" s="407"/>
      <c r="W32" s="407"/>
      <c r="X32" s="407"/>
      <c r="Y32" s="407"/>
    </row>
    <row r="33" spans="1:25" ht="12.75" customHeight="1" x14ac:dyDescent="0.25">
      <c r="A33" s="186" t="s">
        <v>181</v>
      </c>
      <c r="B33" s="264"/>
      <c r="C33" s="137"/>
      <c r="D33" s="143"/>
      <c r="E33" s="143"/>
      <c r="F33" s="143"/>
      <c r="G33" s="143"/>
      <c r="H33" s="143"/>
      <c r="I33" s="143"/>
      <c r="J33" s="143"/>
      <c r="K33" s="143"/>
      <c r="L33" s="143"/>
      <c r="M33" s="311"/>
      <c r="N33" s="148"/>
      <c r="O33" s="311"/>
      <c r="P33" s="138"/>
      <c r="Q33" s="503"/>
      <c r="R33" s="407"/>
      <c r="S33" s="407"/>
      <c r="T33" s="407"/>
      <c r="U33" s="407"/>
      <c r="V33" s="407"/>
      <c r="W33" s="407"/>
      <c r="X33" s="407"/>
      <c r="Y33" s="407"/>
    </row>
    <row r="34" spans="1:25" ht="12.75" customHeight="1" x14ac:dyDescent="0.25">
      <c r="A34" s="186" t="s">
        <v>545</v>
      </c>
      <c r="B34" s="264"/>
      <c r="C34" s="137"/>
      <c r="D34" s="143"/>
      <c r="E34" s="143"/>
      <c r="F34" s="143"/>
      <c r="G34" s="143"/>
      <c r="H34" s="143"/>
      <c r="I34" s="143"/>
      <c r="J34" s="143"/>
      <c r="K34" s="143"/>
      <c r="L34" s="143"/>
      <c r="M34" s="311"/>
      <c r="N34" s="148"/>
      <c r="O34" s="311"/>
      <c r="P34" s="138"/>
      <c r="Q34" s="503"/>
      <c r="R34" s="407"/>
      <c r="S34" s="407"/>
      <c r="T34" s="407"/>
      <c r="U34" s="407"/>
      <c r="V34" s="407"/>
      <c r="W34" s="407"/>
      <c r="X34" s="407"/>
      <c r="Y34" s="407"/>
    </row>
    <row r="35" spans="1:25" ht="12.75" customHeight="1" x14ac:dyDescent="0.25">
      <c r="A35" s="186" t="s">
        <v>546</v>
      </c>
      <c r="B35" s="264"/>
      <c r="C35" s="137"/>
      <c r="D35" s="143"/>
      <c r="E35" s="143"/>
      <c r="F35" s="143"/>
      <c r="G35" s="143"/>
      <c r="H35" s="143"/>
      <c r="I35" s="143"/>
      <c r="J35" s="143"/>
      <c r="K35" s="143"/>
      <c r="L35" s="143"/>
      <c r="M35" s="311"/>
      <c r="N35" s="148"/>
      <c r="O35" s="311"/>
      <c r="P35" s="138"/>
      <c r="Q35" s="503"/>
      <c r="R35" s="407"/>
      <c r="S35" s="407"/>
      <c r="T35" s="407"/>
      <c r="U35" s="407"/>
      <c r="V35" s="407"/>
      <c r="W35" s="407"/>
      <c r="X35" s="407"/>
      <c r="Y35" s="407"/>
    </row>
    <row r="36" spans="1:25" ht="12.75" customHeight="1" x14ac:dyDescent="0.25">
      <c r="A36" s="186" t="s">
        <v>547</v>
      </c>
      <c r="B36" s="264"/>
      <c r="C36" s="137"/>
      <c r="D36" s="143"/>
      <c r="E36" s="143"/>
      <c r="F36" s="143"/>
      <c r="G36" s="143"/>
      <c r="H36" s="143"/>
      <c r="I36" s="143"/>
      <c r="J36" s="143"/>
      <c r="K36" s="143"/>
      <c r="L36" s="143"/>
      <c r="M36" s="311"/>
      <c r="N36" s="148"/>
      <c r="O36" s="311"/>
      <c r="P36" s="138"/>
      <c r="Q36" s="503"/>
      <c r="R36" s="407"/>
      <c r="S36" s="407"/>
      <c r="T36" s="407"/>
      <c r="U36" s="407"/>
      <c r="V36" s="407"/>
      <c r="W36" s="407"/>
      <c r="X36" s="407"/>
      <c r="Y36" s="407"/>
    </row>
    <row r="37" spans="1:25" ht="12.75" customHeight="1" x14ac:dyDescent="0.25">
      <c r="A37" s="186" t="s">
        <v>548</v>
      </c>
      <c r="B37" s="264"/>
      <c r="C37" s="137"/>
      <c r="D37" s="143"/>
      <c r="E37" s="143"/>
      <c r="F37" s="143"/>
      <c r="G37" s="143"/>
      <c r="H37" s="143"/>
      <c r="I37" s="143"/>
      <c r="J37" s="143"/>
      <c r="K37" s="143"/>
      <c r="L37" s="143"/>
      <c r="M37" s="311"/>
      <c r="N37" s="148"/>
      <c r="O37" s="311"/>
      <c r="P37" s="138"/>
      <c r="Q37" s="503"/>
      <c r="R37" s="407"/>
      <c r="S37" s="407"/>
      <c r="T37" s="407"/>
      <c r="U37" s="407"/>
      <c r="V37" s="407"/>
      <c r="W37" s="407"/>
      <c r="X37" s="407"/>
      <c r="Y37" s="407"/>
    </row>
    <row r="38" spans="1:25" ht="12.75" customHeight="1" thickBot="1" x14ac:dyDescent="0.3">
      <c r="A38" s="187" t="s">
        <v>549</v>
      </c>
      <c r="B38" s="264"/>
      <c r="C38" s="137"/>
      <c r="D38" s="143"/>
      <c r="E38" s="143"/>
      <c r="F38" s="143"/>
      <c r="G38" s="143"/>
      <c r="H38" s="143"/>
      <c r="I38" s="143"/>
      <c r="J38" s="143"/>
      <c r="K38" s="143"/>
      <c r="L38" s="143"/>
      <c r="M38" s="311"/>
      <c r="N38" s="148"/>
      <c r="O38" s="311"/>
      <c r="P38" s="138"/>
      <c r="Q38" s="503"/>
      <c r="R38" s="407"/>
      <c r="S38" s="407"/>
      <c r="T38" s="407"/>
      <c r="U38" s="407"/>
      <c r="V38" s="407"/>
      <c r="W38" s="407"/>
      <c r="X38" s="407"/>
      <c r="Y38" s="407"/>
    </row>
    <row r="39" spans="1:25" ht="16.5" customHeight="1" thickBot="1" x14ac:dyDescent="0.3">
      <c r="A39" s="189" t="s">
        <v>206</v>
      </c>
      <c r="B39" s="406"/>
      <c r="C39" s="239"/>
      <c r="D39" s="143"/>
      <c r="E39" s="143"/>
      <c r="F39" s="143"/>
      <c r="G39" s="143"/>
      <c r="H39" s="143"/>
      <c r="I39" s="143"/>
      <c r="J39" s="143"/>
      <c r="K39" s="143"/>
      <c r="L39" s="143"/>
      <c r="M39" s="148"/>
      <c r="N39" s="148"/>
      <c r="O39" s="148"/>
      <c r="P39" s="239"/>
      <c r="Q39" s="227"/>
      <c r="R39" s="227"/>
      <c r="S39" s="227"/>
      <c r="T39" s="227"/>
      <c r="U39" s="227"/>
      <c r="V39" s="227"/>
      <c r="W39" s="227"/>
      <c r="X39" s="227"/>
      <c r="Y39" s="227"/>
    </row>
    <row r="40" spans="1:25" ht="12.75" customHeight="1" x14ac:dyDescent="0.25">
      <c r="A40" s="185" t="s">
        <v>550</v>
      </c>
      <c r="B40" s="264"/>
      <c r="C40" s="137"/>
      <c r="D40" s="143"/>
      <c r="E40" s="143"/>
      <c r="F40" s="143"/>
      <c r="G40" s="143"/>
      <c r="H40" s="143"/>
      <c r="I40" s="143"/>
      <c r="J40" s="143"/>
      <c r="K40" s="143"/>
      <c r="L40" s="143"/>
      <c r="M40" s="311"/>
      <c r="N40" s="148"/>
      <c r="O40" s="311"/>
      <c r="P40" s="138"/>
      <c r="Q40" s="503"/>
      <c r="R40" s="407"/>
      <c r="S40" s="407"/>
      <c r="T40" s="407"/>
      <c r="U40" s="407"/>
      <c r="V40" s="407"/>
      <c r="W40" s="407"/>
      <c r="X40" s="407"/>
      <c r="Y40" s="407"/>
    </row>
    <row r="41" spans="1:25" ht="12.75" customHeight="1" x14ac:dyDescent="0.25">
      <c r="A41" s="186" t="s">
        <v>551</v>
      </c>
      <c r="B41" s="264"/>
      <c r="C41" s="137"/>
      <c r="D41" s="143"/>
      <c r="E41" s="143"/>
      <c r="F41" s="143"/>
      <c r="G41" s="143"/>
      <c r="H41" s="143"/>
      <c r="I41" s="143"/>
      <c r="J41" s="143"/>
      <c r="K41" s="143"/>
      <c r="L41" s="143"/>
      <c r="M41" s="311"/>
      <c r="N41" s="148"/>
      <c r="O41" s="311"/>
      <c r="P41" s="138"/>
      <c r="Q41" s="503"/>
      <c r="R41" s="407"/>
      <c r="S41" s="407"/>
      <c r="T41" s="407"/>
      <c r="U41" s="407"/>
      <c r="V41" s="407"/>
      <c r="W41" s="407"/>
      <c r="X41" s="407"/>
      <c r="Y41" s="407"/>
    </row>
    <row r="42" spans="1:25" ht="12.75" customHeight="1" x14ac:dyDescent="0.25">
      <c r="A42" s="186" t="s">
        <v>552</v>
      </c>
      <c r="B42" s="264"/>
      <c r="C42" s="137"/>
      <c r="D42" s="143"/>
      <c r="E42" s="143"/>
      <c r="F42" s="143"/>
      <c r="G42" s="143"/>
      <c r="H42" s="143"/>
      <c r="I42" s="143"/>
      <c r="J42" s="143"/>
      <c r="K42" s="143"/>
      <c r="L42" s="143"/>
      <c r="M42" s="311"/>
      <c r="N42" s="148"/>
      <c r="O42" s="311"/>
      <c r="P42" s="138"/>
      <c r="Q42" s="503"/>
      <c r="R42" s="407"/>
      <c r="S42" s="407"/>
      <c r="T42" s="407"/>
      <c r="U42" s="407"/>
      <c r="V42" s="407"/>
      <c r="W42" s="407"/>
      <c r="X42" s="407"/>
      <c r="Y42" s="407"/>
    </row>
    <row r="43" spans="1:25" ht="12.75" customHeight="1" x14ac:dyDescent="0.25">
      <c r="A43" s="186" t="s">
        <v>185</v>
      </c>
      <c r="B43" s="264"/>
      <c r="C43" s="137"/>
      <c r="D43" s="143"/>
      <c r="E43" s="143"/>
      <c r="F43" s="143"/>
      <c r="G43" s="143"/>
      <c r="H43" s="143"/>
      <c r="I43" s="143"/>
      <c r="J43" s="143"/>
      <c r="K43" s="143"/>
      <c r="L43" s="143"/>
      <c r="M43" s="311"/>
      <c r="N43" s="148"/>
      <c r="O43" s="311"/>
      <c r="P43" s="138"/>
      <c r="Q43" s="503"/>
      <c r="R43" s="407"/>
      <c r="S43" s="407"/>
      <c r="T43" s="407"/>
      <c r="U43" s="407"/>
      <c r="V43" s="407"/>
      <c r="W43" s="407"/>
      <c r="X43" s="407"/>
      <c r="Y43" s="407"/>
    </row>
    <row r="44" spans="1:25" ht="12.75" customHeight="1" x14ac:dyDescent="0.25">
      <c r="A44" s="186" t="s">
        <v>553</v>
      </c>
      <c r="B44" s="264"/>
      <c r="C44" s="137"/>
      <c r="D44" s="143"/>
      <c r="E44" s="143"/>
      <c r="F44" s="143"/>
      <c r="G44" s="143"/>
      <c r="H44" s="143"/>
      <c r="I44" s="143"/>
      <c r="J44" s="143"/>
      <c r="K44" s="143"/>
      <c r="L44" s="143"/>
      <c r="M44" s="311"/>
      <c r="N44" s="148"/>
      <c r="O44" s="311"/>
      <c r="P44" s="138"/>
      <c r="Q44" s="503"/>
      <c r="R44" s="407"/>
      <c r="S44" s="407"/>
      <c r="T44" s="407"/>
      <c r="U44" s="407"/>
      <c r="V44" s="407"/>
      <c r="W44" s="407"/>
      <c r="X44" s="407"/>
      <c r="Y44" s="407"/>
    </row>
    <row r="45" spans="1:25" ht="12.75" customHeight="1" x14ac:dyDescent="0.25">
      <c r="A45" s="186" t="s">
        <v>554</v>
      </c>
      <c r="B45" s="264"/>
      <c r="C45" s="137"/>
      <c r="D45" s="143"/>
      <c r="E45" s="143"/>
      <c r="F45" s="143"/>
      <c r="G45" s="143"/>
      <c r="H45" s="143"/>
      <c r="I45" s="143"/>
      <c r="J45" s="143"/>
      <c r="K45" s="143"/>
      <c r="L45" s="143"/>
      <c r="M45" s="311"/>
      <c r="N45" s="148"/>
      <c r="O45" s="311"/>
      <c r="P45" s="138"/>
      <c r="Q45" s="503"/>
      <c r="R45" s="407"/>
      <c r="S45" s="407"/>
      <c r="T45" s="407"/>
      <c r="U45" s="407"/>
      <c r="V45" s="407"/>
      <c r="W45" s="407"/>
      <c r="X45" s="407"/>
      <c r="Y45" s="407"/>
    </row>
    <row r="46" spans="1:25" ht="12.75" customHeight="1" x14ac:dyDescent="0.25">
      <c r="A46" s="186" t="s">
        <v>208</v>
      </c>
      <c r="B46" s="264"/>
      <c r="C46" s="137"/>
      <c r="D46" s="143"/>
      <c r="E46" s="143"/>
      <c r="F46" s="143"/>
      <c r="G46" s="143"/>
      <c r="H46" s="143"/>
      <c r="I46" s="143"/>
      <c r="J46" s="143"/>
      <c r="K46" s="143"/>
      <c r="L46" s="143"/>
      <c r="M46" s="311"/>
      <c r="N46" s="148"/>
      <c r="O46" s="311"/>
      <c r="P46" s="138"/>
      <c r="Q46" s="503"/>
      <c r="R46" s="407"/>
      <c r="S46" s="407"/>
      <c r="T46" s="407"/>
      <c r="U46" s="407"/>
      <c r="V46" s="407"/>
      <c r="W46" s="407"/>
      <c r="X46" s="407"/>
      <c r="Y46" s="407"/>
    </row>
    <row r="47" spans="1:25" ht="12.75" customHeight="1" x14ac:dyDescent="0.25">
      <c r="A47" s="186" t="s">
        <v>0</v>
      </c>
      <c r="B47" s="264"/>
      <c r="C47" s="137"/>
      <c r="D47" s="143"/>
      <c r="E47" s="143"/>
      <c r="F47" s="143"/>
      <c r="G47" s="143"/>
      <c r="H47" s="143"/>
      <c r="I47" s="143"/>
      <c r="J47" s="143"/>
      <c r="K47" s="143"/>
      <c r="L47" s="143"/>
      <c r="M47" s="311"/>
      <c r="N47" s="148"/>
      <c r="O47" s="311"/>
      <c r="P47" s="138"/>
      <c r="Q47" s="503"/>
      <c r="R47" s="407"/>
      <c r="S47" s="407"/>
      <c r="T47" s="407"/>
      <c r="U47" s="407"/>
      <c r="V47" s="407"/>
      <c r="W47" s="407"/>
      <c r="X47" s="407"/>
      <c r="Y47" s="407"/>
    </row>
    <row r="48" spans="1:25" ht="12.75" customHeight="1" x14ac:dyDescent="0.25">
      <c r="A48" s="186" t="s">
        <v>1</v>
      </c>
      <c r="B48" s="264"/>
      <c r="C48" s="137"/>
      <c r="D48" s="143"/>
      <c r="E48" s="143"/>
      <c r="F48" s="143"/>
      <c r="G48" s="143"/>
      <c r="H48" s="143"/>
      <c r="I48" s="143"/>
      <c r="J48" s="143"/>
      <c r="K48" s="143"/>
      <c r="L48" s="143"/>
      <c r="M48" s="311"/>
      <c r="N48" s="148"/>
      <c r="O48" s="311"/>
      <c r="P48" s="138"/>
      <c r="Q48" s="503"/>
      <c r="R48" s="407"/>
      <c r="S48" s="407"/>
      <c r="T48" s="407"/>
      <c r="U48" s="407"/>
      <c r="V48" s="407"/>
      <c r="W48" s="407"/>
      <c r="X48" s="407"/>
      <c r="Y48" s="407"/>
    </row>
    <row r="49" spans="1:25" ht="12.75" customHeight="1" x14ac:dyDescent="0.25">
      <c r="A49" s="186" t="s">
        <v>205</v>
      </c>
      <c r="B49" s="264"/>
      <c r="C49" s="137"/>
      <c r="D49" s="143"/>
      <c r="E49" s="143"/>
      <c r="F49" s="143"/>
      <c r="G49" s="143"/>
      <c r="H49" s="143"/>
      <c r="I49" s="143"/>
      <c r="J49" s="143"/>
      <c r="K49" s="143"/>
      <c r="L49" s="143"/>
      <c r="M49" s="311"/>
      <c r="N49" s="148"/>
      <c r="O49" s="311"/>
      <c r="P49" s="138"/>
      <c r="Q49" s="503"/>
      <c r="R49" s="407"/>
      <c r="S49" s="407"/>
      <c r="T49" s="407"/>
      <c r="U49" s="407"/>
      <c r="V49" s="407"/>
      <c r="W49" s="407"/>
      <c r="X49" s="407"/>
      <c r="Y49" s="407"/>
    </row>
    <row r="50" spans="1:25" ht="12.75" customHeight="1" thickBot="1" x14ac:dyDescent="0.3">
      <c r="A50" s="187" t="s">
        <v>184</v>
      </c>
      <c r="B50" s="264"/>
      <c r="C50" s="137"/>
      <c r="D50" s="143"/>
      <c r="E50" s="143"/>
      <c r="F50" s="143"/>
      <c r="G50" s="143"/>
      <c r="H50" s="143"/>
      <c r="I50" s="143"/>
      <c r="J50" s="143"/>
      <c r="K50" s="143"/>
      <c r="L50" s="143"/>
      <c r="M50" s="311"/>
      <c r="N50" s="148"/>
      <c r="O50" s="311"/>
      <c r="P50" s="138"/>
      <c r="Q50" s="503"/>
      <c r="R50" s="407"/>
      <c r="S50" s="407"/>
      <c r="T50" s="407"/>
      <c r="U50" s="407"/>
      <c r="V50" s="407"/>
      <c r="W50" s="407"/>
      <c r="X50" s="407"/>
      <c r="Y50" s="407"/>
    </row>
    <row r="51" spans="1:25" ht="16.5" customHeight="1" thickBot="1" x14ac:dyDescent="0.3">
      <c r="A51" s="159" t="s">
        <v>342</v>
      </c>
      <c r="B51" s="406"/>
      <c r="C51" s="239"/>
      <c r="D51" s="143"/>
      <c r="E51" s="143"/>
      <c r="F51" s="143"/>
      <c r="G51" s="143"/>
      <c r="H51" s="143"/>
      <c r="I51" s="143"/>
      <c r="J51" s="143"/>
      <c r="K51" s="143"/>
      <c r="L51" s="143"/>
      <c r="M51" s="148"/>
      <c r="N51" s="148"/>
      <c r="O51" s="148"/>
      <c r="P51" s="239"/>
      <c r="Q51" s="227"/>
      <c r="R51" s="227"/>
      <c r="S51" s="227"/>
      <c r="T51" s="227"/>
      <c r="U51" s="227"/>
      <c r="V51" s="227"/>
      <c r="W51" s="227"/>
      <c r="X51" s="227"/>
      <c r="Y51" s="227"/>
    </row>
    <row r="52" spans="1:25" ht="12.75" customHeight="1" x14ac:dyDescent="0.25">
      <c r="A52" s="185" t="s">
        <v>2</v>
      </c>
      <c r="B52" s="264"/>
      <c r="C52" s="137"/>
      <c r="D52" s="143"/>
      <c r="E52" s="143"/>
      <c r="F52" s="143"/>
      <c r="G52" s="143"/>
      <c r="H52" s="143"/>
      <c r="I52" s="143"/>
      <c r="J52" s="143"/>
      <c r="K52" s="143"/>
      <c r="L52" s="143"/>
      <c r="M52" s="311"/>
      <c r="N52" s="148"/>
      <c r="O52" s="311"/>
      <c r="P52" s="138"/>
      <c r="Q52" s="503"/>
      <c r="R52" s="407"/>
      <c r="S52" s="407"/>
      <c r="T52" s="407"/>
      <c r="U52" s="407"/>
      <c r="V52" s="407"/>
      <c r="W52" s="407"/>
      <c r="X52" s="407"/>
      <c r="Y52" s="407"/>
    </row>
    <row r="53" spans="1:25" ht="12.75" customHeight="1" x14ac:dyDescent="0.25">
      <c r="A53" s="186" t="s">
        <v>3</v>
      </c>
      <c r="B53" s="264"/>
      <c r="C53" s="137"/>
      <c r="D53" s="143"/>
      <c r="E53" s="143"/>
      <c r="F53" s="143"/>
      <c r="G53" s="143"/>
      <c r="H53" s="143"/>
      <c r="I53" s="143"/>
      <c r="J53" s="143"/>
      <c r="K53" s="143"/>
      <c r="L53" s="143"/>
      <c r="M53" s="311"/>
      <c r="N53" s="148"/>
      <c r="O53" s="311"/>
      <c r="P53" s="138"/>
      <c r="Q53" s="503"/>
      <c r="R53" s="407"/>
      <c r="S53" s="407"/>
      <c r="T53" s="407"/>
      <c r="U53" s="407"/>
      <c r="V53" s="407"/>
      <c r="W53" s="407"/>
      <c r="X53" s="407"/>
      <c r="Y53" s="407"/>
    </row>
    <row r="54" spans="1:25" ht="12.75" customHeight="1" x14ac:dyDescent="0.25">
      <c r="A54" s="186" t="s">
        <v>4</v>
      </c>
      <c r="B54" s="264"/>
      <c r="C54" s="137"/>
      <c r="D54" s="143"/>
      <c r="E54" s="143"/>
      <c r="F54" s="143"/>
      <c r="G54" s="143"/>
      <c r="H54" s="143"/>
      <c r="I54" s="143"/>
      <c r="J54" s="143"/>
      <c r="K54" s="143"/>
      <c r="L54" s="143"/>
      <c r="M54" s="311"/>
      <c r="N54" s="148"/>
      <c r="O54" s="311"/>
      <c r="P54" s="138"/>
      <c r="Q54" s="503"/>
      <c r="R54" s="407"/>
      <c r="S54" s="407"/>
      <c r="T54" s="407"/>
      <c r="U54" s="407"/>
      <c r="V54" s="407"/>
      <c r="W54" s="407"/>
      <c r="X54" s="407"/>
      <c r="Y54" s="407"/>
    </row>
    <row r="55" spans="1:25" ht="12.75" customHeight="1" x14ac:dyDescent="0.25">
      <c r="A55" s="186" t="s">
        <v>5</v>
      </c>
      <c r="B55" s="264"/>
      <c r="C55" s="137"/>
      <c r="D55" s="143"/>
      <c r="E55" s="143"/>
      <c r="F55" s="143"/>
      <c r="G55" s="143"/>
      <c r="H55" s="143"/>
      <c r="I55" s="143"/>
      <c r="J55" s="143"/>
      <c r="K55" s="143"/>
      <c r="L55" s="143"/>
      <c r="M55" s="311"/>
      <c r="N55" s="148"/>
      <c r="O55" s="311"/>
      <c r="P55" s="138"/>
      <c r="Q55" s="503"/>
      <c r="R55" s="407"/>
      <c r="S55" s="407"/>
      <c r="T55" s="407"/>
      <c r="U55" s="407"/>
      <c r="V55" s="407"/>
      <c r="W55" s="407"/>
      <c r="X55" s="407"/>
      <c r="Y55" s="407"/>
    </row>
    <row r="56" spans="1:25" ht="12.75" customHeight="1" x14ac:dyDescent="0.25">
      <c r="A56" s="186" t="s">
        <v>207</v>
      </c>
      <c r="B56" s="264"/>
      <c r="C56" s="137"/>
      <c r="D56" s="143"/>
      <c r="E56" s="143"/>
      <c r="F56" s="143"/>
      <c r="G56" s="143"/>
      <c r="H56" s="143"/>
      <c r="I56" s="143"/>
      <c r="J56" s="143"/>
      <c r="K56" s="143"/>
      <c r="L56" s="143"/>
      <c r="M56" s="311"/>
      <c r="N56" s="148"/>
      <c r="O56" s="311"/>
      <c r="P56" s="138"/>
      <c r="Q56" s="503"/>
      <c r="R56" s="407"/>
      <c r="S56" s="407"/>
      <c r="T56" s="407"/>
      <c r="U56" s="407"/>
      <c r="V56" s="407"/>
      <c r="W56" s="407"/>
      <c r="X56" s="407"/>
      <c r="Y56" s="407"/>
    </row>
    <row r="57" spans="1:25" ht="12.75" customHeight="1" thickBot="1" x14ac:dyDescent="0.3">
      <c r="A57" s="187" t="s">
        <v>282</v>
      </c>
      <c r="B57" s="264"/>
      <c r="C57" s="137"/>
      <c r="D57" s="143"/>
      <c r="E57" s="143"/>
      <c r="F57" s="143"/>
      <c r="G57" s="143"/>
      <c r="H57" s="143"/>
      <c r="I57" s="143"/>
      <c r="J57" s="143"/>
      <c r="K57" s="143"/>
      <c r="L57" s="143"/>
      <c r="M57" s="311"/>
      <c r="N57" s="148"/>
      <c r="O57" s="311"/>
      <c r="P57" s="138"/>
      <c r="Q57" s="503"/>
      <c r="R57" s="407"/>
      <c r="S57" s="407"/>
      <c r="T57" s="407"/>
      <c r="U57" s="407"/>
      <c r="V57" s="407"/>
      <c r="W57" s="407"/>
      <c r="X57" s="407"/>
      <c r="Y57" s="407"/>
    </row>
    <row r="58" spans="1:25" hidden="1" x14ac:dyDescent="0.2">
      <c r="A58" s="121"/>
      <c r="C58" s="121"/>
      <c r="D58" s="136"/>
      <c r="E58" s="136"/>
      <c r="F58" s="136"/>
      <c r="G58" s="136"/>
      <c r="H58" s="136"/>
      <c r="I58" s="136"/>
      <c r="J58" s="136"/>
      <c r="K58" s="136"/>
      <c r="L58" s="136"/>
      <c r="M58" s="136"/>
      <c r="N58" s="136"/>
      <c r="O58" s="136"/>
      <c r="P58" s="121"/>
      <c r="Q58" s="227"/>
    </row>
    <row r="59" spans="1:25" hidden="1" x14ac:dyDescent="0.2">
      <c r="A59" s="121"/>
      <c r="C59" s="177"/>
      <c r="D59" s="220"/>
      <c r="E59" s="220"/>
      <c r="F59" s="220"/>
      <c r="G59" s="220"/>
      <c r="H59" s="220"/>
      <c r="I59" s="220"/>
      <c r="J59" s="220"/>
      <c r="K59" s="220"/>
      <c r="L59" s="220"/>
      <c r="M59" s="220"/>
      <c r="N59" s="220"/>
      <c r="O59" s="220"/>
      <c r="P59" s="177"/>
      <c r="Q59" s="414"/>
      <c r="R59" s="408"/>
    </row>
    <row r="60" spans="1:25" hidden="1" x14ac:dyDescent="0.2">
      <c r="A60" s="121"/>
      <c r="C60" s="121"/>
      <c r="D60" s="136"/>
      <c r="E60" s="136"/>
      <c r="F60" s="136"/>
      <c r="G60" s="136"/>
      <c r="H60" s="136"/>
      <c r="I60" s="136"/>
      <c r="J60" s="136"/>
      <c r="K60" s="136"/>
      <c r="L60" s="136"/>
      <c r="M60" s="136"/>
      <c r="N60" s="136"/>
      <c r="O60" s="136"/>
      <c r="P60" s="121"/>
      <c r="Q60" s="227"/>
    </row>
    <row r="61" spans="1:25" hidden="1" x14ac:dyDescent="0.2">
      <c r="A61" s="121"/>
      <c r="C61" s="121"/>
      <c r="D61" s="136"/>
      <c r="E61" s="136"/>
      <c r="F61" s="136"/>
      <c r="G61" s="136"/>
      <c r="H61" s="136"/>
      <c r="I61" s="136"/>
      <c r="J61" s="136"/>
      <c r="K61" s="136"/>
      <c r="L61" s="136"/>
      <c r="M61" s="136"/>
      <c r="N61" s="136"/>
      <c r="O61" s="136"/>
      <c r="P61" s="121"/>
      <c r="Q61" s="227"/>
    </row>
    <row r="62" spans="1:25" hidden="1" x14ac:dyDescent="0.2">
      <c r="A62" s="121"/>
      <c r="C62" s="121"/>
      <c r="D62" s="136"/>
      <c r="E62" s="136"/>
      <c r="F62" s="136"/>
      <c r="G62" s="136"/>
      <c r="H62" s="136"/>
      <c r="I62" s="136"/>
      <c r="J62" s="136"/>
      <c r="K62" s="136"/>
      <c r="L62" s="136"/>
      <c r="M62" s="136"/>
      <c r="N62" s="136"/>
      <c r="O62" s="136"/>
      <c r="P62" s="121"/>
      <c r="Q62" s="227"/>
    </row>
    <row r="63" spans="1:25" x14ac:dyDescent="0.2">
      <c r="Q63" s="227"/>
    </row>
    <row r="64" spans="1:25" x14ac:dyDescent="0.2">
      <c r="Q64" s="227"/>
    </row>
    <row r="65" spans="17:17" x14ac:dyDescent="0.2">
      <c r="Q65" s="227"/>
    </row>
  </sheetData>
  <sheetProtection algorithmName="SHA-512" hashValue="FIZetzkFW12WSMjnV8A2Db5PSlfByq9ecy5lQ2TvPH3MwvFTJVlIi59BxaoN5SCqpmU9AgCO1fA5P/YhMA7Azg==" saltValue="WBOZ1wMnP/+4mX3Q2fXTYw==" spinCount="100000" sheet="1" objects="1" scenarios="1"/>
  <customSheetViews>
    <customSheetView guid="{B50381DA-06DA-4286-99A4-CB6DE67AD1EB}" scale="60" showGridLines="0" showRowCol="0" zeroValues="0">
      <pane ySplit="6" topLeftCell="A7" activePane="bottomLeft" state="frozen"/>
      <selection pane="bottomLeft" activeCell="C52" sqref="C52:P57"/>
    </customSheetView>
  </customSheetViews>
  <mergeCells count="6">
    <mergeCell ref="A2:Q2"/>
    <mergeCell ref="E6:N6"/>
    <mergeCell ref="F4:J4"/>
    <mergeCell ref="Q4:S4"/>
    <mergeCell ref="C4:E4"/>
    <mergeCell ref="N4:P4"/>
  </mergeCells>
  <phoneticPr fontId="0" type="noConversion"/>
  <pageMargins left="0.59" right="0.48" top="0.4" bottom="0.55000000000000004" header="0.44" footer="0.5"/>
  <pageSetup paperSize="9" scale="97"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30</vt:i4>
      </vt:variant>
      <vt:variant>
        <vt:lpstr>Benoemde bereiken</vt:lpstr>
      </vt:variant>
      <vt:variant>
        <vt:i4>11</vt:i4>
      </vt:variant>
    </vt:vector>
  </HeadingPairs>
  <TitlesOfParts>
    <vt:vector size="41" baseType="lpstr">
      <vt:lpstr>Titelblad</vt:lpstr>
      <vt:lpstr>Toelichting</vt:lpstr>
      <vt:lpstr>Naam</vt:lpstr>
      <vt:lpstr>Gedragssignaleringslijsten v1</vt:lpstr>
      <vt:lpstr>v2</vt:lpstr>
      <vt:lpstr>v3</vt:lpstr>
      <vt:lpstr>v4</vt:lpstr>
      <vt:lpstr>v5</vt:lpstr>
      <vt:lpstr>v6</vt:lpstr>
      <vt:lpstr>v7</vt:lpstr>
      <vt:lpstr>v8</vt:lpstr>
      <vt:lpstr>v9</vt:lpstr>
      <vt:lpstr>v10</vt:lpstr>
      <vt:lpstr>leerling</vt:lpstr>
      <vt:lpstr>v13</vt:lpstr>
      <vt:lpstr>v14</vt:lpstr>
      <vt:lpstr>v15</vt:lpstr>
      <vt:lpstr>ouders</vt:lpstr>
      <vt:lpstr>TOTAAL</vt:lpstr>
      <vt:lpstr>Gedragsdoelen</vt:lpstr>
      <vt:lpstr>lijst</vt:lpstr>
      <vt:lpstr>Handelingssuggesties</vt:lpstr>
      <vt:lpstr>lijst2</vt:lpstr>
      <vt:lpstr>Versterkingssuggesties</vt:lpstr>
      <vt:lpstr>lijst3</vt:lpstr>
      <vt:lpstr>Overzicht </vt:lpstr>
      <vt:lpstr>Handelingsplan</vt:lpstr>
      <vt:lpstr>Groeikaart</vt:lpstr>
      <vt:lpstr>Groeikaart 2</vt:lpstr>
      <vt:lpstr>Blad1</vt:lpstr>
      <vt:lpstr>Gedragsdoelen!Afdrukbereik</vt:lpstr>
      <vt:lpstr>'Gedragssignaleringslijsten v1'!Afdrukbereik</vt:lpstr>
      <vt:lpstr>Handelingssuggesties!Afdrukbereik</vt:lpstr>
      <vt:lpstr>'Overzicht '!Afdrukbereik</vt:lpstr>
      <vt:lpstr>Toelichting!Afdrukbereik</vt:lpstr>
      <vt:lpstr>TOTAAL!Afdrukbereik</vt:lpstr>
      <vt:lpstr>'v2'!Afdrukbereik</vt:lpstr>
      <vt:lpstr>Versterkingssuggesties!Afdrukbereik</vt:lpstr>
      <vt:lpstr>Gedragsdoelen!Afdruktitels</vt:lpstr>
      <vt:lpstr>Handelingssuggesties!Afdruktitels</vt:lpstr>
      <vt:lpstr>Versterkingssuggesties!Afdruktitels</vt:lpstr>
    </vt:vector>
  </TitlesOfParts>
  <Company>Ponne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Ponne</dc:creator>
  <cp:lastModifiedBy>Yasmina Daoudi</cp:lastModifiedBy>
  <cp:lastPrinted>2015-06-04T15:27:41Z</cp:lastPrinted>
  <dcterms:created xsi:type="dcterms:W3CDTF">2006-10-05T11:30:25Z</dcterms:created>
  <dcterms:modified xsi:type="dcterms:W3CDTF">2018-01-15T11:33:07Z</dcterms:modified>
</cp:coreProperties>
</file>